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0" yWindow="0" windowWidth="25440" windowHeight="12440"/>
  </bookViews>
  <sheets>
    <sheet name="2017 Budget" sheetId="5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47" i="5"/>
  <c r="W41"/>
  <c r="W36"/>
  <c r="W30"/>
  <c r="W25"/>
  <c r="W48"/>
  <c r="W11"/>
  <c r="W50"/>
  <c r="U36"/>
  <c r="U41"/>
  <c r="U25"/>
  <c r="U47"/>
  <c r="U30"/>
  <c r="Q47"/>
  <c r="Q41"/>
  <c r="Q36"/>
  <c r="Q30"/>
  <c r="Q25"/>
  <c r="P7"/>
  <c r="Q11"/>
  <c r="T7"/>
  <c r="U11"/>
  <c r="I11"/>
  <c r="I47"/>
  <c r="I41"/>
  <c r="I36"/>
  <c r="I30"/>
  <c r="I25"/>
  <c r="S25"/>
  <c r="S30"/>
  <c r="S36"/>
  <c r="S41"/>
  <c r="S47"/>
  <c r="S11"/>
  <c r="O25"/>
  <c r="O11"/>
  <c r="O30"/>
  <c r="O36"/>
  <c r="O41"/>
  <c r="O47"/>
  <c r="D30"/>
  <c r="G30"/>
  <c r="K30"/>
  <c r="M30"/>
  <c r="L7"/>
  <c r="M11"/>
  <c r="M47"/>
  <c r="M41"/>
  <c r="M36"/>
  <c r="M25"/>
  <c r="K41"/>
  <c r="K25"/>
  <c r="K47"/>
  <c r="K36"/>
  <c r="K11"/>
  <c r="D11"/>
  <c r="D25"/>
  <c r="D36"/>
  <c r="D41"/>
  <c r="D47"/>
  <c r="G25"/>
  <c r="G47"/>
  <c r="G41"/>
  <c r="G36"/>
  <c r="G11"/>
  <c r="Q48"/>
  <c r="Q50"/>
  <c r="D48"/>
  <c r="D50"/>
  <c r="S48"/>
  <c r="S50"/>
  <c r="K48"/>
  <c r="K50"/>
  <c r="O48"/>
  <c r="I48"/>
  <c r="I50"/>
  <c r="G48"/>
  <c r="M48"/>
  <c r="M50"/>
  <c r="U48"/>
  <c r="U50"/>
</calcChain>
</file>

<file path=xl/comments1.xml><?xml version="1.0" encoding="utf-8"?>
<comments xmlns="http://schemas.openxmlformats.org/spreadsheetml/2006/main">
  <authors>
    <author>Dmitry Riftin</author>
  </authors>
  <commentList>
    <comment ref="T10" authorId="0">
      <text>
        <r>
          <rPr>
            <b/>
            <sz val="9"/>
            <color indexed="81"/>
            <rFont val="Tahoma"/>
            <family val="2"/>
          </rPr>
          <t>Dmitry Riftin:</t>
        </r>
        <r>
          <rPr>
            <sz val="9"/>
            <color indexed="81"/>
            <rFont val="Tahoma"/>
            <family val="2"/>
          </rPr>
          <t xml:space="preserve">
Transfer from PayPal</t>
        </r>
      </text>
    </comment>
    <comment ref="T24" authorId="0">
      <text>
        <r>
          <rPr>
            <b/>
            <sz val="9"/>
            <color indexed="81"/>
            <rFont val="Tahoma"/>
            <family val="2"/>
          </rPr>
          <t>Dmitry Riftin:</t>
        </r>
        <r>
          <rPr>
            <sz val="9"/>
            <color indexed="81"/>
            <rFont val="Tahoma"/>
            <family val="2"/>
          </rPr>
          <t xml:space="preserve">
Internet charge from SLA HQ</t>
        </r>
      </text>
    </comment>
  </commentList>
</comments>
</file>

<file path=xl/sharedStrings.xml><?xml version="1.0" encoding="utf-8"?>
<sst xmlns="http://schemas.openxmlformats.org/spreadsheetml/2006/main" count="90" uniqueCount="76">
  <si>
    <t>Estimating awarding 5 student memberships at $50 USD each. By today's exchange rate that would be about $66 CDN each.</t>
  </si>
  <si>
    <t>This amount anticipates awarding up to two Membership Dues Bursaries. SLA memberships for unemployed members are $100 USD, which is about $132 CDN by today's rate.</t>
  </si>
  <si>
    <t>Postage and envelopes for Treasurer.</t>
  </si>
  <si>
    <t>2017 Budget Worksheet (With Previous Budgets and Actuals)</t>
  </si>
  <si>
    <t>This is anticipated to be lower than last year because we have a new slate of Regional Directors who make not take on as ambitious programming this year.</t>
  </si>
  <si>
    <t>The 2017 annual SLA conference is in Phoenix. At today's exchange rate, early bird conference registration will be $800 CDN, accomodation will be $650 CDN (cheapter than an AirBNB), and airfare will be about $425 CDN.</t>
  </si>
  <si>
    <t>This amount is available to RDs to use for programming by application to the President after their $100 is exhausted.</t>
  </si>
  <si>
    <t>Income</t>
  </si>
  <si>
    <t>Dues Allocation</t>
  </si>
  <si>
    <t>Programming &amp; Meetings</t>
  </si>
  <si>
    <t>Programming</t>
  </si>
  <si>
    <t>AGM</t>
  </si>
  <si>
    <t>Sponsorships</t>
  </si>
  <si>
    <t>Total Income</t>
  </si>
  <si>
    <t>Expenses</t>
  </si>
  <si>
    <t>Programming (incl. Speakers' gifts)</t>
  </si>
  <si>
    <t>Executive Expenses</t>
  </si>
  <si>
    <t>Special Events/Projects</t>
  </si>
  <si>
    <t>Canadian Reception (Annual Conference)</t>
  </si>
  <si>
    <t>Public Relations - Promotional goods</t>
  </si>
  <si>
    <t>Public Relations - Brochure</t>
  </si>
  <si>
    <t>Donations</t>
  </si>
  <si>
    <t>Miscellaneous Expenses</t>
  </si>
  <si>
    <t>Communications (postage, stationery)</t>
  </si>
  <si>
    <t>Bank Charges</t>
  </si>
  <si>
    <t>Ex-President expense (gifts)</t>
  </si>
  <si>
    <t xml:space="preserve">Total Expenses </t>
  </si>
  <si>
    <t>Balance</t>
  </si>
  <si>
    <t>Honorarium for auditor</t>
  </si>
  <si>
    <t>subtotals</t>
  </si>
  <si>
    <t>Member-wide mailing</t>
  </si>
  <si>
    <t xml:space="preserve">Interest Income </t>
  </si>
  <si>
    <t>2040 (5600)</t>
  </si>
  <si>
    <t>2044 (5602)</t>
  </si>
  <si>
    <t>2051 (5800)</t>
  </si>
  <si>
    <t>Line (Acct)</t>
  </si>
  <si>
    <t>Miscellaneous (Transfer from surplus)</t>
  </si>
  <si>
    <t xml:space="preserve">AGM </t>
  </si>
  <si>
    <t xml:space="preserve"> </t>
  </si>
  <si>
    <t>2032b (5602)</t>
  </si>
  <si>
    <t>Teleconference Calls</t>
  </si>
  <si>
    <t>2043 (5650)</t>
  </si>
  <si>
    <t>Outstanding Info Professional (OIP) Award</t>
  </si>
  <si>
    <t>Virtual Programming / Conference</t>
  </si>
  <si>
    <t>SLA Conference Exec Expenses</t>
  </si>
  <si>
    <t>2032 (5904)</t>
  </si>
  <si>
    <t>Vancouver (5305)</t>
  </si>
  <si>
    <t>Calgary (5306)</t>
  </si>
  <si>
    <t>Edmonton (5307)</t>
  </si>
  <si>
    <t>Saskatchewan (5308)</t>
  </si>
  <si>
    <t>Manitoba (5309)</t>
  </si>
  <si>
    <t>Executive Attendance Annual and Winter</t>
  </si>
  <si>
    <t xml:space="preserve">SLA Virtual </t>
  </si>
  <si>
    <t>Approved 2012 Budget</t>
  </si>
  <si>
    <t>2012 Actuals as of December 8th, 2012</t>
  </si>
  <si>
    <t>2012 Actuals to date (Dec. 8, 2012)</t>
  </si>
  <si>
    <t>2013 Budget</t>
  </si>
  <si>
    <t>2014 Budget</t>
  </si>
  <si>
    <t>Vancouver Island (56xx)</t>
  </si>
  <si>
    <t>2013 Actuals as of Dec 2013</t>
  </si>
  <si>
    <t>2014 Actuals as of Dec 2014</t>
  </si>
  <si>
    <t>4305 &amp; 4306</t>
  </si>
  <si>
    <t>53xx</t>
  </si>
  <si>
    <t>5302 &amp; 5303</t>
  </si>
  <si>
    <t>5303</t>
  </si>
  <si>
    <t>2015 Budget</t>
  </si>
  <si>
    <t>2016 Budget</t>
  </si>
  <si>
    <t>Travel Grant (to annual conference; as of 2016, PD award?)</t>
  </si>
  <si>
    <t>2015 Actuals as of Dec 2015</t>
  </si>
  <si>
    <t>Public Relations - Student/membership awards</t>
  </si>
  <si>
    <t>2050 (5200 Bulletin)</t>
  </si>
  <si>
    <t>2016 Actuals as of Dec 2016</t>
  </si>
  <si>
    <t>2017 Budget</t>
  </si>
  <si>
    <t>This is the anticipated amount from Andornot for the year end event sponsorship.</t>
  </si>
  <si>
    <t>This amount is for the annual year end event in Vancouver.</t>
  </si>
  <si>
    <t>2017 is the Western Canada Chapter's turn to host the Canadian Reception at the annual SLA conference.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</si>
</sst>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indexed="8"/>
      <name val="Arial"/>
      <family val="2"/>
    </font>
    <font>
      <b/>
      <sz val="14"/>
      <color rgb="FF006100"/>
      <name val="Arial"/>
      <family val="2"/>
    </font>
    <font>
      <b/>
      <sz val="14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vertical="top"/>
    </xf>
    <xf numFmtId="0" fontId="4" fillId="0" borderId="2" xfId="0" applyFont="1" applyBorder="1" applyAlignment="1">
      <alignment horizontal="left"/>
    </xf>
    <xf numFmtId="0" fontId="5" fillId="0" borderId="3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164" fontId="4" fillId="2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0" borderId="4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4" fontId="4" fillId="0" borderId="0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top"/>
    </xf>
    <xf numFmtId="164" fontId="4" fillId="3" borderId="1" xfId="0" applyNumberFormat="1" applyFont="1" applyFill="1" applyBorder="1" applyAlignment="1">
      <alignment horizontal="right" vertical="top"/>
    </xf>
    <xf numFmtId="164" fontId="4" fillId="3" borderId="1" xfId="0" applyNumberFormat="1" applyFont="1" applyFill="1" applyBorder="1" applyAlignment="1">
      <alignment vertical="top"/>
    </xf>
    <xf numFmtId="164" fontId="4" fillId="6" borderId="5" xfId="0" applyNumberFormat="1" applyFont="1" applyFill="1" applyBorder="1" applyAlignment="1">
      <alignment horizontal="right" vertical="top"/>
    </xf>
    <xf numFmtId="164" fontId="4" fillId="6" borderId="6" xfId="0" applyNumberFormat="1" applyFont="1" applyFill="1" applyBorder="1" applyAlignment="1">
      <alignment horizontal="right" vertical="top"/>
    </xf>
    <xf numFmtId="0" fontId="5" fillId="0" borderId="7" xfId="0" applyFont="1" applyBorder="1" applyAlignment="1">
      <alignment horizontal="left" vertical="top"/>
    </xf>
    <xf numFmtId="0" fontId="5" fillId="0" borderId="7" xfId="0" applyFont="1" applyBorder="1" applyAlignment="1">
      <alignment horizontal="right" vertical="top"/>
    </xf>
    <xf numFmtId="164" fontId="5" fillId="2" borderId="7" xfId="0" applyNumberFormat="1" applyFont="1" applyFill="1" applyBorder="1" applyAlignment="1">
      <alignment horizontal="right" vertical="top"/>
    </xf>
    <xf numFmtId="164" fontId="5" fillId="2" borderId="7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left"/>
    </xf>
    <xf numFmtId="0" fontId="0" fillId="8" borderId="0" xfId="0" applyFill="1"/>
    <xf numFmtId="0" fontId="5" fillId="7" borderId="5" xfId="0" applyFont="1" applyFill="1" applyBorder="1" applyAlignment="1">
      <alignment horizontal="right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6" borderId="0" xfId="0" applyFill="1"/>
    <xf numFmtId="164" fontId="5" fillId="0" borderId="8" xfId="0" applyNumberFormat="1" applyFont="1" applyBorder="1" applyAlignment="1">
      <alignment horizontal="right"/>
    </xf>
    <xf numFmtId="0" fontId="0" fillId="9" borderId="1" xfId="0" applyFill="1" applyBorder="1"/>
    <xf numFmtId="0" fontId="0" fillId="0" borderId="1" xfId="0" applyBorder="1" applyAlignment="1">
      <alignment vertical="top"/>
    </xf>
    <xf numFmtId="0" fontId="0" fillId="9" borderId="1" xfId="0" applyFill="1" applyBorder="1" applyAlignment="1">
      <alignment vertical="top"/>
    </xf>
    <xf numFmtId="164" fontId="4" fillId="9" borderId="1" xfId="0" applyNumberFormat="1" applyFont="1" applyFill="1" applyBorder="1" applyAlignment="1">
      <alignment horizontal="right" wrapText="1"/>
    </xf>
    <xf numFmtId="164" fontId="4" fillId="9" borderId="8" xfId="0" applyNumberFormat="1" applyFont="1" applyFill="1" applyBorder="1" applyAlignment="1">
      <alignment wrapText="1"/>
    </xf>
    <xf numFmtId="164" fontId="6" fillId="9" borderId="1" xfId="0" applyNumberFormat="1" applyFont="1" applyFill="1" applyBorder="1" applyAlignment="1">
      <alignment horizontal="right" wrapText="1"/>
    </xf>
    <xf numFmtId="164" fontId="6" fillId="9" borderId="8" xfId="0" applyNumberFormat="1" applyFont="1" applyFill="1" applyBorder="1" applyAlignment="1">
      <alignment wrapText="1"/>
    </xf>
    <xf numFmtId="164" fontId="4" fillId="9" borderId="1" xfId="0" applyNumberFormat="1" applyFont="1" applyFill="1" applyBorder="1" applyAlignment="1">
      <alignment horizontal="right" vertical="top" wrapText="1"/>
    </xf>
    <xf numFmtId="164" fontId="5" fillId="9" borderId="1" xfId="0" applyNumberFormat="1" applyFont="1" applyFill="1" applyBorder="1" applyAlignment="1">
      <alignment horizontal="right" wrapText="1"/>
    </xf>
    <xf numFmtId="164" fontId="4" fillId="6" borderId="1" xfId="0" applyNumberFormat="1" applyFont="1" applyFill="1" applyBorder="1" applyAlignment="1">
      <alignment vertical="top"/>
    </xf>
    <xf numFmtId="0" fontId="4" fillId="9" borderId="1" xfId="0" applyFont="1" applyFill="1" applyBorder="1" applyAlignment="1">
      <alignment wrapText="1"/>
    </xf>
    <xf numFmtId="164" fontId="4" fillId="9" borderId="1" xfId="0" applyNumberFormat="1" applyFont="1" applyFill="1" applyBorder="1" applyAlignment="1">
      <alignment wrapText="1"/>
    </xf>
    <xf numFmtId="164" fontId="6" fillId="9" borderId="1" xfId="0" applyNumberFormat="1" applyFont="1" applyFill="1" applyBorder="1" applyAlignment="1">
      <alignment wrapText="1"/>
    </xf>
    <xf numFmtId="164" fontId="5" fillId="9" borderId="1" xfId="0" applyNumberFormat="1" applyFont="1" applyFill="1" applyBorder="1" applyAlignment="1">
      <alignment wrapText="1"/>
    </xf>
    <xf numFmtId="164" fontId="4" fillId="9" borderId="1" xfId="0" applyNumberFormat="1" applyFont="1" applyFill="1" applyBorder="1" applyAlignment="1">
      <alignment vertical="top"/>
    </xf>
    <xf numFmtId="164" fontId="4" fillId="9" borderId="1" xfId="0" applyNumberFormat="1" applyFont="1" applyFill="1" applyBorder="1" applyAlignment="1">
      <alignment vertical="top" wrapText="1"/>
    </xf>
    <xf numFmtId="164" fontId="5" fillId="9" borderId="1" xfId="0" applyNumberFormat="1" applyFont="1" applyFill="1" applyBorder="1" applyAlignment="1">
      <alignment vertical="top" wrapText="1"/>
    </xf>
    <xf numFmtId="164" fontId="5" fillId="9" borderId="1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 applyBorder="1" applyAlignment="1">
      <alignment vertical="top"/>
    </xf>
    <xf numFmtId="8" fontId="4" fillId="9" borderId="1" xfId="0" applyNumberFormat="1" applyFont="1" applyFill="1" applyBorder="1"/>
    <xf numFmtId="0" fontId="4" fillId="9" borderId="1" xfId="0" applyFont="1" applyFill="1" applyBorder="1"/>
    <xf numFmtId="8" fontId="4" fillId="9" borderId="1" xfId="0" applyNumberFormat="1" applyFont="1" applyFill="1" applyBorder="1" applyAlignment="1">
      <alignment vertical="top"/>
    </xf>
    <xf numFmtId="0" fontId="4" fillId="9" borderId="1" xfId="0" applyFont="1" applyFill="1" applyBorder="1" applyAlignment="1">
      <alignment vertical="top"/>
    </xf>
    <xf numFmtId="0" fontId="2" fillId="6" borderId="0" xfId="0" applyFont="1" applyFill="1"/>
    <xf numFmtId="164" fontId="5" fillId="9" borderId="7" xfId="0" applyNumberFormat="1" applyFont="1" applyFill="1" applyBorder="1" applyAlignment="1">
      <alignment horizontal="right" vertical="top"/>
    </xf>
    <xf numFmtId="164" fontId="5" fillId="9" borderId="7" xfId="0" applyNumberFormat="1" applyFont="1" applyFill="1" applyBorder="1" applyAlignment="1">
      <alignment vertical="top"/>
    </xf>
    <xf numFmtId="164" fontId="9" fillId="6" borderId="1" xfId="0" applyNumberFormat="1" applyFont="1" applyFill="1" applyBorder="1" applyAlignment="1">
      <alignment horizontal="right" vertical="top"/>
    </xf>
    <xf numFmtId="164" fontId="9" fillId="6" borderId="1" xfId="0" applyNumberFormat="1" applyFont="1" applyFill="1" applyBorder="1" applyAlignment="1">
      <alignment vertical="top"/>
    </xf>
    <xf numFmtId="0" fontId="4" fillId="9" borderId="1" xfId="0" applyFont="1" applyFill="1" applyBorder="1" applyAlignment="1">
      <alignment horizontal="right" wrapText="1"/>
    </xf>
    <xf numFmtId="0" fontId="0" fillId="6" borderId="0" xfId="0" applyFill="1" applyAlignment="1">
      <alignment vertical="top"/>
    </xf>
    <xf numFmtId="44" fontId="5" fillId="9" borderId="1" xfId="1" applyFont="1" applyFill="1" applyBorder="1" applyAlignment="1">
      <alignment horizontal="center" vertical="center"/>
    </xf>
    <xf numFmtId="164" fontId="5" fillId="9" borderId="1" xfId="1" applyNumberFormat="1" applyFont="1" applyFill="1" applyBorder="1" applyAlignment="1">
      <alignment vertical="top"/>
    </xf>
    <xf numFmtId="164" fontId="4" fillId="9" borderId="1" xfId="1" applyNumberFormat="1" applyFont="1" applyFill="1" applyBorder="1" applyAlignment="1">
      <alignment vertical="top"/>
    </xf>
    <xf numFmtId="164" fontId="5" fillId="9" borderId="1" xfId="0" applyNumberFormat="1" applyFont="1" applyFill="1" applyBorder="1" applyAlignment="1">
      <alignment vertical="top"/>
    </xf>
    <xf numFmtId="164" fontId="5" fillId="10" borderId="0" xfId="0" applyNumberFormat="1" applyFont="1" applyFill="1" applyAlignment="1">
      <alignment vertical="top"/>
    </xf>
    <xf numFmtId="8" fontId="10" fillId="4" borderId="0" xfId="2" applyNumberFormat="1" applyFont="1" applyAlignment="1">
      <alignment vertical="top"/>
    </xf>
    <xf numFmtId="164" fontId="4" fillId="9" borderId="1" xfId="0" applyNumberFormat="1" applyFont="1" applyFill="1" applyBorder="1"/>
    <xf numFmtId="4" fontId="5" fillId="0" borderId="8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8" fontId="5" fillId="0" borderId="0" xfId="0" applyNumberFormat="1" applyFont="1" applyFill="1" applyBorder="1"/>
    <xf numFmtId="0" fontId="0" fillId="0" borderId="0" xfId="0" applyFill="1" applyAlignment="1">
      <alignment vertical="top"/>
    </xf>
    <xf numFmtId="8" fontId="10" fillId="0" borderId="0" xfId="2" applyNumberFormat="1" applyFont="1" applyFill="1" applyAlignment="1">
      <alignment vertical="top"/>
    </xf>
    <xf numFmtId="4" fontId="0" fillId="9" borderId="1" xfId="0" applyNumberFormat="1" applyFill="1" applyBorder="1" applyAlignment="1">
      <alignment vertical="top"/>
    </xf>
    <xf numFmtId="164" fontId="5" fillId="0" borderId="1" xfId="0" applyNumberFormat="1" applyFont="1" applyBorder="1" applyAlignment="1">
      <alignment horizontal="right"/>
    </xf>
    <xf numFmtId="164" fontId="5" fillId="9" borderId="1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6" borderId="0" xfId="0" applyFont="1" applyFill="1" applyAlignment="1">
      <alignment vertical="top"/>
    </xf>
    <xf numFmtId="0" fontId="2" fillId="0" borderId="0" xfId="0" applyFont="1" applyBorder="1"/>
    <xf numFmtId="49" fontId="5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center"/>
    </xf>
    <xf numFmtId="8" fontId="5" fillId="0" borderId="1" xfId="0" applyNumberFormat="1" applyFont="1" applyBorder="1"/>
    <xf numFmtId="0" fontId="0" fillId="8" borderId="0" xfId="0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6" fontId="5" fillId="9" borderId="1" xfId="0" applyNumberFormat="1" applyFont="1" applyFill="1" applyBorder="1" applyAlignment="1">
      <alignment vertical="top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4" fontId="5" fillId="0" borderId="8" xfId="0" applyNumberFormat="1" applyFont="1" applyBorder="1" applyAlignment="1">
      <alignment horizontal="center" vertical="top"/>
    </xf>
    <xf numFmtId="4" fontId="5" fillId="0" borderId="11" xfId="0" applyNumberFormat="1" applyFont="1" applyBorder="1" applyAlignment="1">
      <alignment horizontal="center" vertical="top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1" fillId="9" borderId="1" xfId="3" applyFont="1" applyFill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4">
    <cellStyle name="Currency" xfId="1" builtinId="4"/>
    <cellStyle name="Good" xfId="2" builtinId="26"/>
    <cellStyle name="Neutral" xfId="3" builtinId="28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304"/>
  <sheetViews>
    <sheetView tabSelected="1" zoomScale="90" zoomScaleNormal="90" zoomScalePageLayoutView="90" workbookViewId="0">
      <pane xSplit="5" ySplit="2" topLeftCell="N22" activePane="bottomRight" state="frozen"/>
      <selection pane="topRight" activeCell="G1" sqref="G1"/>
      <selection pane="bottomLeft" activeCell="A3" sqref="A3"/>
      <selection pane="bottomRight" activeCell="V52" sqref="V52"/>
    </sheetView>
  </sheetViews>
  <sheetFormatPr baseColWidth="10" defaultColWidth="8.83203125" defaultRowHeight="12"/>
  <cols>
    <col min="1" max="1" width="27.5" style="3" bestFit="1" customWidth="1"/>
    <col min="2" max="2" width="59" style="1" customWidth="1"/>
    <col min="3" max="3" width="12.5" style="2" hidden="1" customWidth="1"/>
    <col min="4" max="4" width="13.1640625" hidden="1" customWidth="1"/>
    <col min="5" max="5" width="12.5" style="2" hidden="1" customWidth="1"/>
    <col min="6" max="6" width="13.83203125" style="2" bestFit="1" customWidth="1"/>
    <col min="7" max="8" width="13.83203125" bestFit="1" customWidth="1"/>
    <col min="9" max="9" width="18.1640625" customWidth="1"/>
    <col min="10" max="15" width="13.83203125" bestFit="1" customWidth="1"/>
    <col min="16" max="16" width="13.5" customWidth="1"/>
    <col min="17" max="17" width="13.5" style="113" customWidth="1"/>
    <col min="18" max="18" width="16.5" customWidth="1"/>
    <col min="19" max="19" width="16.1640625" customWidth="1"/>
    <col min="20" max="21" width="16.1640625" style="105" customWidth="1"/>
    <col min="22" max="22" width="16.5" customWidth="1"/>
    <col min="23" max="23" width="16.1640625" customWidth="1"/>
    <col min="24" max="24" width="199" style="129" bestFit="1" customWidth="1"/>
  </cols>
  <sheetData>
    <row r="1" spans="1:24" ht="17">
      <c r="A1" s="8"/>
      <c r="B1" s="9" t="s">
        <v>3</v>
      </c>
      <c r="C1" s="10"/>
      <c r="D1" s="11"/>
      <c r="E1" s="10"/>
      <c r="F1" s="10"/>
      <c r="G1" s="11"/>
      <c r="H1" s="12"/>
      <c r="I1" s="12"/>
      <c r="J1" s="12"/>
      <c r="K1" s="12"/>
      <c r="L1" s="12"/>
      <c r="M1" s="12"/>
    </row>
    <row r="2" spans="1:24" ht="36" customHeight="1">
      <c r="A2" s="13" t="s">
        <v>35</v>
      </c>
      <c r="B2" s="14"/>
      <c r="C2" s="139" t="s">
        <v>53</v>
      </c>
      <c r="D2" s="140"/>
      <c r="E2" s="104" t="s">
        <v>54</v>
      </c>
      <c r="F2" s="139" t="s">
        <v>56</v>
      </c>
      <c r="G2" s="140"/>
      <c r="H2" s="144" t="s">
        <v>59</v>
      </c>
      <c r="I2" s="145"/>
      <c r="J2" s="139" t="s">
        <v>57</v>
      </c>
      <c r="K2" s="140"/>
      <c r="L2" s="144" t="s">
        <v>60</v>
      </c>
      <c r="M2" s="145"/>
      <c r="N2" s="139" t="s">
        <v>65</v>
      </c>
      <c r="O2" s="140"/>
      <c r="P2" s="141" t="s">
        <v>68</v>
      </c>
      <c r="Q2" s="141"/>
      <c r="R2" s="142" t="s">
        <v>66</v>
      </c>
      <c r="S2" s="142"/>
      <c r="T2" s="141" t="s">
        <v>71</v>
      </c>
      <c r="U2" s="141"/>
      <c r="V2" s="142" t="s">
        <v>72</v>
      </c>
      <c r="W2" s="142"/>
    </row>
    <row r="3" spans="1:24" ht="17">
      <c r="A3" s="13">
        <v>1000</v>
      </c>
      <c r="B3" s="15" t="s">
        <v>7</v>
      </c>
      <c r="C3" s="16"/>
      <c r="D3" s="17"/>
      <c r="E3" s="18"/>
      <c r="F3" s="94"/>
      <c r="G3" s="76"/>
      <c r="H3" s="18"/>
      <c r="I3" s="19"/>
      <c r="J3" s="94"/>
      <c r="K3" s="76"/>
      <c r="L3" s="18"/>
      <c r="M3" s="19"/>
      <c r="N3" s="69"/>
      <c r="O3" s="70"/>
      <c r="P3" s="1"/>
      <c r="Q3" s="114"/>
      <c r="R3" s="66"/>
      <c r="S3" s="66"/>
      <c r="T3" s="18"/>
      <c r="U3" s="18"/>
      <c r="V3" s="66"/>
      <c r="W3" s="66"/>
    </row>
    <row r="4" spans="1:24" ht="17">
      <c r="A4" s="13">
        <v>4100</v>
      </c>
      <c r="B4" s="20" t="s">
        <v>8</v>
      </c>
      <c r="C4" s="21">
        <v>2000</v>
      </c>
      <c r="D4" s="22"/>
      <c r="E4" s="18">
        <v>2238.73</v>
      </c>
      <c r="F4" s="69">
        <v>2000</v>
      </c>
      <c r="G4" s="77"/>
      <c r="H4" s="18">
        <v>2397.1999999999998</v>
      </c>
      <c r="I4" s="19"/>
      <c r="J4" s="69">
        <v>2400</v>
      </c>
      <c r="K4" s="77"/>
      <c r="L4" s="18">
        <v>2348.59</v>
      </c>
      <c r="M4" s="19"/>
      <c r="N4" s="69">
        <v>2300</v>
      </c>
      <c r="O4" s="70"/>
      <c r="P4" s="18">
        <v>2885.04</v>
      </c>
      <c r="Q4" s="114"/>
      <c r="R4" s="85">
        <v>1600</v>
      </c>
      <c r="S4" s="66"/>
      <c r="T4" s="18">
        <v>2153.4299999999998</v>
      </c>
      <c r="U4" s="18"/>
      <c r="V4" s="85">
        <v>1900</v>
      </c>
      <c r="W4" s="66"/>
    </row>
    <row r="5" spans="1:24" ht="17">
      <c r="A5" s="13">
        <v>4300</v>
      </c>
      <c r="B5" s="20" t="s">
        <v>9</v>
      </c>
      <c r="C5" s="21"/>
      <c r="D5" s="22"/>
      <c r="E5" s="18"/>
      <c r="F5" s="69"/>
      <c r="G5" s="77"/>
      <c r="H5" s="18"/>
      <c r="I5" s="19"/>
      <c r="J5" s="69"/>
      <c r="K5" s="77"/>
      <c r="L5" s="18"/>
      <c r="M5" s="19"/>
      <c r="N5" s="69"/>
      <c r="O5" s="70"/>
      <c r="P5" s="1"/>
      <c r="Q5" s="114"/>
      <c r="R5" s="86"/>
      <c r="S5" s="66"/>
      <c r="T5" s="18"/>
      <c r="U5" s="18"/>
      <c r="V5" s="86"/>
      <c r="W5" s="66"/>
    </row>
    <row r="6" spans="1:24" ht="17">
      <c r="A6" s="13">
        <v>4301</v>
      </c>
      <c r="B6" s="23" t="s">
        <v>11</v>
      </c>
      <c r="C6" s="24"/>
      <c r="D6" s="22"/>
      <c r="E6" s="18"/>
      <c r="F6" s="71"/>
      <c r="G6" s="77"/>
      <c r="H6" s="18"/>
      <c r="I6" s="19"/>
      <c r="J6" s="71"/>
      <c r="K6" s="77"/>
      <c r="L6" s="18">
        <v>1094.3800000000001</v>
      </c>
      <c r="M6" s="19"/>
      <c r="N6" s="71"/>
      <c r="O6" s="70"/>
      <c r="P6" s="18">
        <v>1278.6199999999999</v>
      </c>
      <c r="Q6" s="114"/>
      <c r="R6" s="102"/>
      <c r="S6" s="66"/>
      <c r="T6" s="18">
        <v>1190</v>
      </c>
      <c r="U6" s="18"/>
      <c r="V6" s="102">
        <v>1000</v>
      </c>
      <c r="W6" s="66"/>
    </row>
    <row r="7" spans="1:24" ht="17">
      <c r="A7" s="13" t="s">
        <v>61</v>
      </c>
      <c r="B7" s="23" t="s">
        <v>10</v>
      </c>
      <c r="C7" s="21">
        <v>3000</v>
      </c>
      <c r="D7" s="22"/>
      <c r="E7" s="18">
        <v>957.08</v>
      </c>
      <c r="F7" s="69">
        <v>2000</v>
      </c>
      <c r="G7" s="77"/>
      <c r="H7" s="18">
        <v>596.03</v>
      </c>
      <c r="I7" s="19"/>
      <c r="J7" s="69">
        <v>600</v>
      </c>
      <c r="K7" s="77"/>
      <c r="L7" s="18">
        <f>1589.08+44.15</f>
        <v>1633.23</v>
      </c>
      <c r="M7" s="19"/>
      <c r="N7" s="69">
        <v>1000</v>
      </c>
      <c r="O7" s="70"/>
      <c r="P7" s="18">
        <f>2159.88+475</f>
        <v>2634.88</v>
      </c>
      <c r="Q7" s="114"/>
      <c r="R7" s="85">
        <v>1000</v>
      </c>
      <c r="S7" s="66"/>
      <c r="T7" s="18">
        <f>2279.28+170</f>
        <v>2449.2800000000002</v>
      </c>
      <c r="U7" s="18"/>
      <c r="V7" s="85">
        <v>1000</v>
      </c>
      <c r="W7" s="66"/>
      <c r="X7" s="129" t="s">
        <v>4</v>
      </c>
    </row>
    <row r="8" spans="1:24" ht="17">
      <c r="A8" s="13">
        <v>4700</v>
      </c>
      <c r="B8" s="20" t="s">
        <v>31</v>
      </c>
      <c r="C8" s="21"/>
      <c r="D8" s="22"/>
      <c r="E8" s="18"/>
      <c r="F8" s="69"/>
      <c r="G8" s="77"/>
      <c r="H8" s="18">
        <v>3.92</v>
      </c>
      <c r="I8" s="19"/>
      <c r="J8" s="69"/>
      <c r="K8" s="77"/>
      <c r="L8" s="18">
        <v>3.76</v>
      </c>
      <c r="M8" s="19"/>
      <c r="N8" s="69"/>
      <c r="O8" s="70"/>
      <c r="P8" s="18">
        <v>5.32</v>
      </c>
      <c r="Q8" s="114"/>
      <c r="R8" s="86"/>
      <c r="S8" s="66"/>
      <c r="T8" s="18">
        <v>4.99</v>
      </c>
      <c r="U8" s="18"/>
      <c r="V8" s="85">
        <v>5</v>
      </c>
      <c r="W8" s="66"/>
    </row>
    <row r="9" spans="1:24" ht="17">
      <c r="A9" s="13">
        <v>4600</v>
      </c>
      <c r="B9" s="20" t="s">
        <v>12</v>
      </c>
      <c r="C9" s="21">
        <v>1200</v>
      </c>
      <c r="D9" s="22"/>
      <c r="E9" s="18">
        <v>0</v>
      </c>
      <c r="F9" s="69">
        <v>500</v>
      </c>
      <c r="G9" s="77"/>
      <c r="H9" s="18">
        <v>500</v>
      </c>
      <c r="I9" s="19"/>
      <c r="J9" s="69">
        <v>600</v>
      </c>
      <c r="K9" s="77"/>
      <c r="L9" s="18">
        <v>3324.54</v>
      </c>
      <c r="M9" s="19"/>
      <c r="N9" s="69">
        <v>500</v>
      </c>
      <c r="O9" s="70"/>
      <c r="P9" s="18">
        <v>1264.17</v>
      </c>
      <c r="Q9" s="114"/>
      <c r="R9" s="85">
        <v>600</v>
      </c>
      <c r="S9" s="66"/>
      <c r="T9" s="18">
        <v>3835.5</v>
      </c>
      <c r="U9" s="18"/>
      <c r="V9" s="85">
        <v>600</v>
      </c>
      <c r="W9" s="66"/>
      <c r="X9" s="129" t="s">
        <v>73</v>
      </c>
    </row>
    <row r="10" spans="1:24" ht="17">
      <c r="A10" s="13">
        <v>4900</v>
      </c>
      <c r="B10" s="20" t="s">
        <v>36</v>
      </c>
      <c r="C10" s="21"/>
      <c r="D10" s="25"/>
      <c r="E10" s="18"/>
      <c r="F10" s="69"/>
      <c r="G10" s="78"/>
      <c r="H10" s="18"/>
      <c r="I10" s="19"/>
      <c r="J10" s="69"/>
      <c r="K10" s="78"/>
      <c r="L10" s="18">
        <v>236.32</v>
      </c>
      <c r="M10" s="19"/>
      <c r="N10" s="69"/>
      <c r="O10" s="72"/>
      <c r="P10" s="18">
        <v>0.28000000000000003</v>
      </c>
      <c r="Q10" s="114"/>
      <c r="R10" s="86"/>
      <c r="S10" s="66"/>
      <c r="T10" s="18">
        <v>34.54</v>
      </c>
      <c r="U10" s="18"/>
      <c r="V10" s="86"/>
      <c r="W10" s="66"/>
    </row>
    <row r="11" spans="1:24" ht="17">
      <c r="A11" s="13"/>
      <c r="B11" s="15" t="s">
        <v>13</v>
      </c>
      <c r="C11" s="21"/>
      <c r="D11" s="26">
        <f>SUM(C4:C10)</f>
        <v>6200</v>
      </c>
      <c r="E11" s="18"/>
      <c r="F11" s="69"/>
      <c r="G11" s="79">
        <f>SUM(F4:F10)</f>
        <v>4500</v>
      </c>
      <c r="H11" s="18"/>
      <c r="I11" s="27">
        <f>SUM(H4:H10)</f>
        <v>3497.1499999999996</v>
      </c>
      <c r="J11" s="69"/>
      <c r="K11" s="79">
        <f>SUM(J4:J10)</f>
        <v>3600</v>
      </c>
      <c r="L11" s="18"/>
      <c r="M11" s="27">
        <f>SUM(L4:L10)</f>
        <v>8640.82</v>
      </c>
      <c r="N11" s="69"/>
      <c r="O11" s="65">
        <f>SUM(N3:N10)</f>
        <v>3800</v>
      </c>
      <c r="P11" s="1"/>
      <c r="Q11" s="111">
        <f>SUM(P4:P10)</f>
        <v>8068.3099999999995</v>
      </c>
      <c r="R11" s="86"/>
      <c r="S11" s="112">
        <f>SUM(R3:R10)</f>
        <v>3200</v>
      </c>
      <c r="T11" s="107"/>
      <c r="U11" s="111">
        <f>SUM(T4:T10)</f>
        <v>9667.7400000000016</v>
      </c>
      <c r="V11" s="86"/>
      <c r="W11" s="130">
        <f>SUM(V3:V10)</f>
        <v>4505</v>
      </c>
    </row>
    <row r="12" spans="1:24" s="59" customFormat="1" ht="17">
      <c r="A12" s="48"/>
      <c r="B12" s="49"/>
      <c r="C12" s="50"/>
      <c r="D12" s="51"/>
      <c r="E12" s="52"/>
      <c r="F12" s="50"/>
      <c r="G12" s="51"/>
      <c r="H12" s="52"/>
      <c r="I12" s="53"/>
      <c r="J12" s="50"/>
      <c r="K12" s="75"/>
      <c r="L12" s="52"/>
      <c r="M12" s="53"/>
      <c r="N12" s="53"/>
      <c r="O12" s="53"/>
      <c r="P12" s="64"/>
      <c r="Q12" s="89"/>
      <c r="R12" s="64"/>
      <c r="S12" s="89"/>
      <c r="T12" s="89"/>
      <c r="U12" s="89"/>
      <c r="V12" s="64"/>
      <c r="W12" s="89"/>
      <c r="X12" s="131"/>
    </row>
    <row r="13" spans="1:24" s="7" customFormat="1" ht="17">
      <c r="A13" s="28">
        <v>5300</v>
      </c>
      <c r="B13" s="29" t="s">
        <v>14</v>
      </c>
      <c r="C13" s="30"/>
      <c r="D13" s="31"/>
      <c r="E13" s="103" t="s">
        <v>55</v>
      </c>
      <c r="F13" s="30"/>
      <c r="G13" s="31"/>
      <c r="H13" s="137"/>
      <c r="I13" s="138"/>
      <c r="J13" s="30"/>
      <c r="K13" s="84"/>
      <c r="L13" s="137"/>
      <c r="M13" s="138"/>
      <c r="O13" s="137"/>
      <c r="P13" s="143"/>
      <c r="Q13" s="63"/>
      <c r="R13" s="68"/>
      <c r="S13" s="68"/>
      <c r="T13" s="18"/>
      <c r="U13" s="18"/>
      <c r="X13" s="129"/>
    </row>
    <row r="14" spans="1:24" s="7" customFormat="1" ht="17">
      <c r="A14" s="28" t="s">
        <v>62</v>
      </c>
      <c r="B14" s="32" t="s">
        <v>9</v>
      </c>
      <c r="C14" s="33"/>
      <c r="D14" s="34"/>
      <c r="E14" s="35"/>
      <c r="F14" s="73"/>
      <c r="G14" s="81"/>
      <c r="H14" s="35"/>
      <c r="I14" s="36"/>
      <c r="J14" s="73"/>
      <c r="K14" s="81"/>
      <c r="L14" s="35"/>
      <c r="M14" s="36"/>
      <c r="N14" s="69"/>
      <c r="O14" s="69"/>
      <c r="P14" s="67"/>
      <c r="Q14" s="115"/>
      <c r="R14" s="68"/>
      <c r="S14" s="68"/>
      <c r="T14" s="18"/>
      <c r="U14" s="18"/>
      <c r="V14" s="68"/>
      <c r="W14" s="68"/>
      <c r="X14" s="129"/>
    </row>
    <row r="15" spans="1:24" s="7" customFormat="1" ht="17">
      <c r="A15" s="28"/>
      <c r="B15" s="37" t="s">
        <v>58</v>
      </c>
      <c r="C15" s="33">
        <v>200</v>
      </c>
      <c r="D15" s="34"/>
      <c r="E15" s="35">
        <v>0</v>
      </c>
      <c r="F15" s="73">
        <v>100</v>
      </c>
      <c r="G15" s="81"/>
      <c r="H15" s="35"/>
      <c r="I15" s="36"/>
      <c r="J15" s="73">
        <v>100</v>
      </c>
      <c r="K15" s="81"/>
      <c r="L15" s="35"/>
      <c r="M15" s="36"/>
      <c r="N15" s="69">
        <v>100</v>
      </c>
      <c r="O15" s="69"/>
      <c r="P15" s="18">
        <v>48.91</v>
      </c>
      <c r="Q15" s="115"/>
      <c r="R15" s="87">
        <v>100</v>
      </c>
      <c r="S15" s="68"/>
      <c r="T15" s="18">
        <v>372.86</v>
      </c>
      <c r="U15" s="18"/>
      <c r="V15" s="87">
        <v>100</v>
      </c>
      <c r="W15" s="68"/>
      <c r="X15" s="129"/>
    </row>
    <row r="16" spans="1:24" s="7" customFormat="1" ht="17">
      <c r="A16" s="28"/>
      <c r="B16" s="37" t="s">
        <v>46</v>
      </c>
      <c r="C16" s="33">
        <v>200</v>
      </c>
      <c r="D16" s="34"/>
      <c r="E16" s="35">
        <v>88.9</v>
      </c>
      <c r="F16" s="73">
        <v>100</v>
      </c>
      <c r="G16" s="81"/>
      <c r="H16" s="35"/>
      <c r="I16" s="36"/>
      <c r="J16" s="73">
        <v>100</v>
      </c>
      <c r="K16" s="81"/>
      <c r="L16" s="35">
        <v>1103.08</v>
      </c>
      <c r="M16" s="36"/>
      <c r="N16" s="69">
        <v>100</v>
      </c>
      <c r="O16" s="69"/>
      <c r="P16" s="18">
        <v>1333.18</v>
      </c>
      <c r="Q16" s="115"/>
      <c r="R16" s="87">
        <v>100</v>
      </c>
      <c r="S16" s="110"/>
      <c r="T16" s="18">
        <v>3073.61</v>
      </c>
      <c r="U16" s="18"/>
      <c r="V16" s="87">
        <v>100</v>
      </c>
      <c r="W16" s="68"/>
      <c r="X16" s="129"/>
    </row>
    <row r="17" spans="1:24" s="7" customFormat="1" ht="17">
      <c r="A17" s="28"/>
      <c r="B17" s="37" t="s">
        <v>47</v>
      </c>
      <c r="C17" s="33">
        <v>200</v>
      </c>
      <c r="D17" s="34"/>
      <c r="E17" s="35">
        <v>0</v>
      </c>
      <c r="F17" s="73">
        <v>100</v>
      </c>
      <c r="G17" s="81"/>
      <c r="H17" s="35"/>
      <c r="I17" s="36"/>
      <c r="J17" s="73">
        <v>100</v>
      </c>
      <c r="K17" s="81"/>
      <c r="L17" s="35">
        <v>100</v>
      </c>
      <c r="M17" s="36"/>
      <c r="N17" s="69">
        <v>100</v>
      </c>
      <c r="O17" s="69"/>
      <c r="P17" s="18">
        <v>394.17</v>
      </c>
      <c r="Q17" s="115"/>
      <c r="R17" s="87">
        <v>100</v>
      </c>
      <c r="S17" s="68"/>
      <c r="T17" s="18">
        <v>287.10000000000002</v>
      </c>
      <c r="U17" s="18"/>
      <c r="V17" s="87">
        <v>100</v>
      </c>
      <c r="W17" s="68"/>
      <c r="X17" s="129"/>
    </row>
    <row r="18" spans="1:24" s="7" customFormat="1" ht="17">
      <c r="A18" s="28"/>
      <c r="B18" s="37" t="s">
        <v>48</v>
      </c>
      <c r="C18" s="33">
        <v>200</v>
      </c>
      <c r="D18" s="34"/>
      <c r="E18" s="35">
        <v>0</v>
      </c>
      <c r="F18" s="73">
        <v>100</v>
      </c>
      <c r="G18" s="81"/>
      <c r="H18" s="35"/>
      <c r="I18" s="36"/>
      <c r="J18" s="73">
        <v>100</v>
      </c>
      <c r="K18" s="81"/>
      <c r="L18" s="35"/>
      <c r="M18" s="36"/>
      <c r="N18" s="69">
        <v>100</v>
      </c>
      <c r="O18" s="69"/>
      <c r="P18" s="18"/>
      <c r="Q18" s="115"/>
      <c r="R18" s="87">
        <v>100</v>
      </c>
      <c r="S18" s="68"/>
      <c r="T18" s="18">
        <v>47.61</v>
      </c>
      <c r="U18" s="18"/>
      <c r="V18" s="87">
        <v>100</v>
      </c>
      <c r="W18" s="68"/>
      <c r="X18" s="129"/>
    </row>
    <row r="19" spans="1:24" s="7" customFormat="1" ht="17">
      <c r="A19" s="28"/>
      <c r="B19" s="37" t="s">
        <v>49</v>
      </c>
      <c r="C19" s="33">
        <v>200</v>
      </c>
      <c r="D19" s="34"/>
      <c r="E19" s="35">
        <v>0</v>
      </c>
      <c r="F19" s="73">
        <v>100</v>
      </c>
      <c r="G19" s="81"/>
      <c r="H19" s="35"/>
      <c r="I19" s="36"/>
      <c r="J19" s="73">
        <v>100</v>
      </c>
      <c r="K19" s="81"/>
      <c r="L19" s="35"/>
      <c r="M19" s="36"/>
      <c r="N19" s="69">
        <v>100</v>
      </c>
      <c r="O19" s="69"/>
      <c r="P19" s="18"/>
      <c r="Q19" s="115"/>
      <c r="R19" s="87">
        <v>100</v>
      </c>
      <c r="S19" s="68"/>
      <c r="T19" s="18"/>
      <c r="U19" s="18"/>
      <c r="V19" s="87">
        <v>100</v>
      </c>
      <c r="W19" s="68"/>
      <c r="X19" s="129"/>
    </row>
    <row r="20" spans="1:24" s="7" customFormat="1" ht="17">
      <c r="A20" s="28"/>
      <c r="B20" s="37" t="s">
        <v>50</v>
      </c>
      <c r="C20" s="33">
        <v>200</v>
      </c>
      <c r="D20" s="34"/>
      <c r="E20" s="35">
        <v>16.940000000000001</v>
      </c>
      <c r="F20" s="73">
        <v>100</v>
      </c>
      <c r="G20" s="81"/>
      <c r="H20" s="35">
        <v>28.73</v>
      </c>
      <c r="I20" s="36"/>
      <c r="J20" s="73">
        <v>100</v>
      </c>
      <c r="K20" s="81"/>
      <c r="L20" s="35"/>
      <c r="M20" s="36"/>
      <c r="N20" s="69">
        <v>100</v>
      </c>
      <c r="O20" s="69"/>
      <c r="P20" s="18"/>
      <c r="Q20" s="115"/>
      <c r="R20" s="87">
        <v>100</v>
      </c>
      <c r="S20" s="68"/>
      <c r="T20" s="18"/>
      <c r="U20" s="18"/>
      <c r="V20" s="87">
        <v>100</v>
      </c>
      <c r="W20" s="68"/>
      <c r="X20" s="129"/>
    </row>
    <row r="21" spans="1:24" s="7" customFormat="1" ht="17">
      <c r="A21" s="28">
        <v>2011</v>
      </c>
      <c r="B21" s="38" t="s">
        <v>15</v>
      </c>
      <c r="C21" s="33">
        <v>1700</v>
      </c>
      <c r="D21" s="34"/>
      <c r="E21" s="35">
        <v>1825.65</v>
      </c>
      <c r="F21" s="73">
        <v>1050</v>
      </c>
      <c r="G21" s="81"/>
      <c r="H21" s="35"/>
      <c r="I21" s="36"/>
      <c r="J21" s="73">
        <v>1000</v>
      </c>
      <c r="K21" s="81"/>
      <c r="L21" s="35"/>
      <c r="M21" s="36"/>
      <c r="N21" s="69">
        <v>800</v>
      </c>
      <c r="O21" s="69"/>
      <c r="P21" s="18"/>
      <c r="Q21" s="115"/>
      <c r="R21" s="87">
        <v>500</v>
      </c>
      <c r="S21" s="68"/>
      <c r="T21" s="18">
        <v>39.9</v>
      </c>
      <c r="U21" s="18"/>
      <c r="V21" s="87">
        <v>800</v>
      </c>
      <c r="W21" s="68"/>
      <c r="X21" s="132" t="s">
        <v>6</v>
      </c>
    </row>
    <row r="22" spans="1:24" s="7" customFormat="1" ht="17">
      <c r="A22" s="28">
        <v>5301</v>
      </c>
      <c r="B22" s="38" t="s">
        <v>37</v>
      </c>
      <c r="C22" s="33">
        <v>0</v>
      </c>
      <c r="D22" s="34"/>
      <c r="E22" s="35">
        <v>334.74</v>
      </c>
      <c r="F22" s="73">
        <v>0</v>
      </c>
      <c r="G22" s="81"/>
      <c r="H22" s="35">
        <v>1788.8</v>
      </c>
      <c r="I22" s="36"/>
      <c r="J22" s="73">
        <v>0</v>
      </c>
      <c r="K22" s="81"/>
      <c r="L22" s="35">
        <v>1280.5</v>
      </c>
      <c r="M22" s="36"/>
      <c r="N22" s="69">
        <v>500</v>
      </c>
      <c r="O22" s="69"/>
      <c r="P22" s="18">
        <v>1160.8699999999999</v>
      </c>
      <c r="Q22" s="115"/>
      <c r="R22" s="87">
        <v>2000</v>
      </c>
      <c r="S22" s="68"/>
      <c r="T22" s="18">
        <v>3656.25</v>
      </c>
      <c r="U22" s="18"/>
      <c r="V22" s="87">
        <v>2000</v>
      </c>
      <c r="W22" s="68"/>
      <c r="X22" s="132" t="s">
        <v>74</v>
      </c>
    </row>
    <row r="23" spans="1:24" s="7" customFormat="1" ht="17">
      <c r="A23" s="28">
        <v>5304</v>
      </c>
      <c r="B23" s="38" t="s">
        <v>43</v>
      </c>
      <c r="C23" s="33"/>
      <c r="D23" s="34"/>
      <c r="E23" s="35">
        <v>39</v>
      </c>
      <c r="F23" s="73">
        <v>0</v>
      </c>
      <c r="G23" s="81"/>
      <c r="H23" s="35">
        <v>60.96</v>
      </c>
      <c r="I23" s="36"/>
      <c r="J23" s="73">
        <v>0</v>
      </c>
      <c r="K23" s="81"/>
      <c r="L23" s="35"/>
      <c r="M23" s="36"/>
      <c r="N23" s="73">
        <v>0</v>
      </c>
      <c r="O23" s="69"/>
      <c r="P23" s="18"/>
      <c r="Q23" s="115"/>
      <c r="R23" s="68"/>
      <c r="S23" s="68"/>
      <c r="T23" s="18"/>
      <c r="U23" s="18"/>
      <c r="V23" s="68"/>
      <c r="W23" s="68"/>
      <c r="X23" s="129"/>
    </row>
    <row r="24" spans="1:24" s="7" customFormat="1" ht="17">
      <c r="A24" s="28">
        <v>5360</v>
      </c>
      <c r="B24" s="38" t="s">
        <v>40</v>
      </c>
      <c r="C24" s="33">
        <v>500</v>
      </c>
      <c r="D24" s="34"/>
      <c r="E24" s="35">
        <v>236.91</v>
      </c>
      <c r="F24" s="73">
        <v>250</v>
      </c>
      <c r="G24" s="81"/>
      <c r="H24" s="35"/>
      <c r="I24" s="39"/>
      <c r="J24" s="73">
        <v>50</v>
      </c>
      <c r="K24" s="81"/>
      <c r="L24" s="35">
        <v>110.48</v>
      </c>
      <c r="M24" s="39"/>
      <c r="N24" s="69">
        <v>50</v>
      </c>
      <c r="O24" s="69"/>
      <c r="P24" s="18">
        <v>51.88</v>
      </c>
      <c r="Q24" s="115"/>
      <c r="R24" s="80">
        <v>100</v>
      </c>
      <c r="S24" s="68"/>
      <c r="T24" s="18">
        <v>65.19</v>
      </c>
      <c r="U24" s="18"/>
      <c r="V24" s="80">
        <v>65</v>
      </c>
      <c r="W24" s="68"/>
      <c r="X24" s="133"/>
    </row>
    <row r="25" spans="1:24" s="7" customFormat="1" ht="17">
      <c r="A25" s="28"/>
      <c r="B25" s="40" t="s">
        <v>29</v>
      </c>
      <c r="C25" s="41"/>
      <c r="D25" s="42">
        <f>SUM(C15:C24)</f>
        <v>3400</v>
      </c>
      <c r="E25" s="35"/>
      <c r="F25" s="83"/>
      <c r="G25" s="82">
        <f>SUM(F15:F24)</f>
        <v>1900</v>
      </c>
      <c r="H25" s="35"/>
      <c r="I25" s="39">
        <f>SUM(H15:H24)</f>
        <v>1878.49</v>
      </c>
      <c r="J25" s="83"/>
      <c r="K25" s="82">
        <f>SUM(J15:J24)</f>
        <v>1650</v>
      </c>
      <c r="L25" s="35"/>
      <c r="M25" s="39">
        <f>SUM(L15:L24)</f>
        <v>2594.06</v>
      </c>
      <c r="N25" s="69"/>
      <c r="O25" s="74">
        <f>SUM(N13:N24)</f>
        <v>1950</v>
      </c>
      <c r="P25" s="18"/>
      <c r="Q25" s="111">
        <f>SUM(P15:P24)</f>
        <v>2989.01</v>
      </c>
      <c r="R25" s="68"/>
      <c r="S25" s="97">
        <f>SUM(R13:R24)</f>
        <v>3200</v>
      </c>
      <c r="T25" s="18"/>
      <c r="U25" s="111">
        <f>SUM(T15:T24)</f>
        <v>7542.5199999999995</v>
      </c>
      <c r="V25" s="68"/>
      <c r="W25" s="97">
        <f>SUM(V13:V24)</f>
        <v>3465</v>
      </c>
      <c r="X25" s="129"/>
    </row>
    <row r="26" spans="1:24" s="7" customFormat="1" ht="17">
      <c r="A26" s="28" t="s">
        <v>63</v>
      </c>
      <c r="B26" s="32" t="s">
        <v>16</v>
      </c>
      <c r="C26" s="33"/>
      <c r="D26" s="34"/>
      <c r="E26" s="35"/>
      <c r="F26" s="73"/>
      <c r="G26" s="81"/>
      <c r="H26" s="35"/>
      <c r="I26" s="36"/>
      <c r="J26" s="73"/>
      <c r="K26" s="81"/>
      <c r="L26" s="35"/>
      <c r="M26" s="36"/>
      <c r="N26" s="69"/>
      <c r="O26" s="69"/>
      <c r="P26" s="18"/>
      <c r="Q26" s="115"/>
      <c r="R26" s="80">
        <v>2200</v>
      </c>
      <c r="S26" s="68"/>
      <c r="T26" s="18">
        <v>2310.73</v>
      </c>
      <c r="U26" s="18"/>
      <c r="V26" s="68"/>
      <c r="W26" s="68"/>
      <c r="X26" s="129"/>
    </row>
    <row r="27" spans="1:24" s="7" customFormat="1" ht="17">
      <c r="A27" s="28">
        <v>5302</v>
      </c>
      <c r="B27" s="38" t="s">
        <v>51</v>
      </c>
      <c r="C27" s="33"/>
      <c r="D27" s="34"/>
      <c r="E27" s="35"/>
      <c r="F27" s="73"/>
      <c r="G27" s="81"/>
      <c r="H27" s="35"/>
      <c r="I27" s="36"/>
      <c r="J27" s="73">
        <v>1000</v>
      </c>
      <c r="K27" s="81"/>
      <c r="L27" s="35">
        <v>1224.4100000000001</v>
      </c>
      <c r="M27" s="36"/>
      <c r="N27" s="69">
        <v>1700</v>
      </c>
      <c r="O27" s="69"/>
      <c r="P27" s="67"/>
      <c r="Q27" s="115"/>
      <c r="R27" s="68"/>
      <c r="S27" s="68"/>
      <c r="T27" s="18"/>
      <c r="U27" s="18"/>
      <c r="V27" s="80">
        <v>2000</v>
      </c>
      <c r="W27" s="68"/>
      <c r="X27" s="129" t="s">
        <v>5</v>
      </c>
    </row>
    <row r="28" spans="1:24" s="108" customFormat="1" ht="17">
      <c r="A28" s="118" t="s">
        <v>64</v>
      </c>
      <c r="B28" s="119" t="s">
        <v>44</v>
      </c>
      <c r="C28" s="120">
        <v>1700</v>
      </c>
      <c r="D28" s="121"/>
      <c r="E28" s="46">
        <v>899.51</v>
      </c>
      <c r="F28" s="73">
        <v>1700</v>
      </c>
      <c r="G28" s="81"/>
      <c r="H28" s="46">
        <v>558</v>
      </c>
      <c r="I28" s="122"/>
      <c r="J28" s="73">
        <v>600</v>
      </c>
      <c r="K28" s="81"/>
      <c r="L28" s="46">
        <v>586.42999999999995</v>
      </c>
      <c r="M28" s="122"/>
      <c r="N28" s="69">
        <v>600</v>
      </c>
      <c r="O28" s="69"/>
      <c r="P28" s="123">
        <v>2235.5</v>
      </c>
      <c r="Q28" s="124"/>
      <c r="R28" s="68"/>
      <c r="S28" s="68"/>
      <c r="T28" s="123"/>
      <c r="U28" s="123"/>
      <c r="V28" s="68"/>
      <c r="W28" s="68"/>
      <c r="X28" s="129"/>
    </row>
    <row r="29" spans="1:24" s="7" customFormat="1" ht="17">
      <c r="A29" s="28">
        <v>2022</v>
      </c>
      <c r="B29" s="38" t="s">
        <v>30</v>
      </c>
      <c r="C29" s="33"/>
      <c r="D29" s="34"/>
      <c r="E29" s="44"/>
      <c r="F29" s="73"/>
      <c r="G29" s="81"/>
      <c r="H29" s="44"/>
      <c r="I29" s="39"/>
      <c r="J29" s="73"/>
      <c r="K29" s="81"/>
      <c r="L29" s="44"/>
      <c r="M29" s="39"/>
      <c r="N29" s="69"/>
      <c r="O29" s="69"/>
      <c r="P29" s="18"/>
      <c r="Q29" s="115"/>
      <c r="R29" s="68"/>
      <c r="S29" s="68"/>
      <c r="T29" s="18"/>
      <c r="U29" s="18"/>
      <c r="V29" s="68"/>
      <c r="W29" s="68"/>
      <c r="X29" s="129"/>
    </row>
    <row r="30" spans="1:24" s="7" customFormat="1" ht="17">
      <c r="A30" s="28"/>
      <c r="B30" s="40" t="s">
        <v>29</v>
      </c>
      <c r="C30" s="41"/>
      <c r="D30" s="42">
        <f>SUM(C27:C29)</f>
        <v>1700</v>
      </c>
      <c r="E30" s="35"/>
      <c r="F30" s="83"/>
      <c r="G30" s="82">
        <f>SUM(F27:F29)</f>
        <v>1700</v>
      </c>
      <c r="H30" s="35"/>
      <c r="I30" s="39">
        <f>SUM(H26:H29)</f>
        <v>558</v>
      </c>
      <c r="J30" s="83"/>
      <c r="K30" s="82">
        <f>SUM(J27:J29)</f>
        <v>1600</v>
      </c>
      <c r="L30" s="35"/>
      <c r="M30" s="39">
        <f>SUM(L26:L29)</f>
        <v>1810.8400000000001</v>
      </c>
      <c r="N30" s="69" t="s">
        <v>38</v>
      </c>
      <c r="O30" s="74">
        <f>SUM(N26:N29)</f>
        <v>2300</v>
      </c>
      <c r="P30" s="18"/>
      <c r="Q30" s="111">
        <f>P28</f>
        <v>2235.5</v>
      </c>
      <c r="R30" s="96"/>
      <c r="S30" s="97">
        <f>SUM(R26:R29)</f>
        <v>2200</v>
      </c>
      <c r="T30" s="18"/>
      <c r="U30" s="111">
        <f>T26</f>
        <v>2310.73</v>
      </c>
      <c r="V30" s="96"/>
      <c r="W30" s="97">
        <f>SUM(V26:V29)</f>
        <v>2000</v>
      </c>
      <c r="X30" s="129"/>
    </row>
    <row r="31" spans="1:24" s="7" customFormat="1" ht="17">
      <c r="A31" s="28">
        <v>2030</v>
      </c>
      <c r="B31" s="32" t="s">
        <v>17</v>
      </c>
      <c r="C31" s="33"/>
      <c r="D31" s="34"/>
      <c r="E31" s="35"/>
      <c r="F31" s="73"/>
      <c r="G31" s="81"/>
      <c r="H31" s="35"/>
      <c r="I31" s="36"/>
      <c r="J31" s="73"/>
      <c r="K31" s="81"/>
      <c r="L31" s="35"/>
      <c r="M31" s="36"/>
      <c r="N31" s="69"/>
      <c r="O31" s="69"/>
      <c r="P31" s="18"/>
      <c r="Q31" s="111"/>
      <c r="R31" s="68"/>
      <c r="S31" s="68"/>
      <c r="T31" s="18"/>
      <c r="U31" s="18"/>
      <c r="V31" s="68"/>
      <c r="W31" s="68"/>
      <c r="X31" s="129"/>
    </row>
    <row r="32" spans="1:24" s="7" customFormat="1" ht="17">
      <c r="A32" s="28">
        <v>5311</v>
      </c>
      <c r="B32" s="38" t="s">
        <v>18</v>
      </c>
      <c r="C32" s="33">
        <v>1000</v>
      </c>
      <c r="D32" s="34"/>
      <c r="E32" s="35">
        <v>1000</v>
      </c>
      <c r="F32" s="73"/>
      <c r="G32" s="81"/>
      <c r="H32" s="35"/>
      <c r="I32" s="36"/>
      <c r="J32" s="73"/>
      <c r="K32" s="81"/>
      <c r="L32" s="35">
        <v>1526.86</v>
      </c>
      <c r="M32" s="36"/>
      <c r="N32" s="69"/>
      <c r="O32" s="69"/>
      <c r="P32" s="18"/>
      <c r="Q32" s="111"/>
      <c r="R32" s="68"/>
      <c r="S32" s="68"/>
      <c r="T32" s="18"/>
      <c r="U32" s="18"/>
      <c r="V32" s="87">
        <v>1500</v>
      </c>
      <c r="W32" s="68"/>
      <c r="X32" s="129" t="s">
        <v>75</v>
      </c>
    </row>
    <row r="33" spans="1:24" s="7" customFormat="1" ht="17">
      <c r="A33" s="28" t="s">
        <v>45</v>
      </c>
      <c r="B33" s="38" t="s">
        <v>19</v>
      </c>
      <c r="C33" s="33"/>
      <c r="D33" s="34"/>
      <c r="E33" s="35">
        <v>0</v>
      </c>
      <c r="F33" s="73"/>
      <c r="G33" s="81"/>
      <c r="H33" s="35"/>
      <c r="I33" s="36"/>
      <c r="J33" s="73"/>
      <c r="K33" s="81"/>
      <c r="L33" s="35"/>
      <c r="M33" s="36"/>
      <c r="N33" s="69"/>
      <c r="O33" s="69"/>
      <c r="P33" s="18"/>
      <c r="Q33" s="111"/>
      <c r="R33" s="68"/>
      <c r="S33" s="68"/>
      <c r="T33" s="18"/>
      <c r="U33" s="18"/>
      <c r="V33" s="68"/>
      <c r="W33" s="68"/>
      <c r="X33" s="129"/>
    </row>
    <row r="34" spans="1:24" s="7" customFormat="1" ht="17">
      <c r="A34" s="43" t="s">
        <v>39</v>
      </c>
      <c r="B34" s="38" t="s">
        <v>69</v>
      </c>
      <c r="C34" s="33">
        <v>150</v>
      </c>
      <c r="D34" s="34"/>
      <c r="E34" s="35">
        <v>92</v>
      </c>
      <c r="F34" s="73">
        <v>150</v>
      </c>
      <c r="G34" s="81"/>
      <c r="H34" s="35">
        <v>92</v>
      </c>
      <c r="I34" s="36"/>
      <c r="J34" s="73">
        <v>150</v>
      </c>
      <c r="K34" s="81"/>
      <c r="L34" s="35"/>
      <c r="M34" s="36"/>
      <c r="N34" s="69">
        <v>150</v>
      </c>
      <c r="O34" s="69"/>
      <c r="P34" s="18">
        <v>51.89</v>
      </c>
      <c r="Q34" s="111"/>
      <c r="R34" s="87">
        <v>700</v>
      </c>
      <c r="S34" s="68"/>
      <c r="T34" s="18">
        <v>226.86</v>
      </c>
      <c r="U34" s="18"/>
      <c r="V34" s="87">
        <v>330</v>
      </c>
      <c r="W34" s="68"/>
      <c r="X34" s="132" t="s">
        <v>0</v>
      </c>
    </row>
    <row r="35" spans="1:24" s="7" customFormat="1" ht="17">
      <c r="A35" s="28">
        <v>2033</v>
      </c>
      <c r="B35" s="38" t="s">
        <v>20</v>
      </c>
      <c r="C35" s="33"/>
      <c r="D35" s="34"/>
      <c r="E35" s="35">
        <v>0</v>
      </c>
      <c r="F35" s="73"/>
      <c r="G35" s="81"/>
      <c r="H35" s="35"/>
      <c r="I35" s="45"/>
      <c r="J35" s="73"/>
      <c r="K35" s="81"/>
      <c r="L35" s="35"/>
      <c r="M35" s="45"/>
      <c r="N35" s="69"/>
      <c r="O35" s="69"/>
      <c r="P35" s="18"/>
      <c r="Q35" s="111"/>
      <c r="R35" s="68"/>
      <c r="S35" s="68"/>
      <c r="T35" s="18"/>
      <c r="U35" s="18"/>
      <c r="V35" s="68"/>
      <c r="W35" s="68"/>
      <c r="X35" s="129"/>
    </row>
    <row r="36" spans="1:24" s="7" customFormat="1" ht="17">
      <c r="A36" s="28"/>
      <c r="B36" s="40" t="s">
        <v>29</v>
      </c>
      <c r="C36" s="41" t="s">
        <v>38</v>
      </c>
      <c r="D36" s="41">
        <f>SUM(C31:C35)</f>
        <v>1150</v>
      </c>
      <c r="E36" s="35"/>
      <c r="F36" s="83" t="s">
        <v>38</v>
      </c>
      <c r="G36" s="83">
        <f>SUM(F31:F35)</f>
        <v>150</v>
      </c>
      <c r="H36" s="35"/>
      <c r="I36" s="39">
        <f>SUM(H32:H35)</f>
        <v>92</v>
      </c>
      <c r="J36" s="83" t="s">
        <v>38</v>
      </c>
      <c r="K36" s="83">
        <f>SUM(J31:J35)</f>
        <v>150</v>
      </c>
      <c r="L36" s="35"/>
      <c r="M36" s="39">
        <f>SUM(L32:L35)</f>
        <v>1526.86</v>
      </c>
      <c r="N36" s="69"/>
      <c r="O36" s="74">
        <f>SUM(N31:N35)</f>
        <v>150</v>
      </c>
      <c r="P36" s="18"/>
      <c r="Q36" s="111">
        <f>P34</f>
        <v>51.89</v>
      </c>
      <c r="R36" s="87"/>
      <c r="S36" s="97">
        <f>SUM(R31:R35)</f>
        <v>700</v>
      </c>
      <c r="T36" s="18"/>
      <c r="U36" s="111">
        <f>T34</f>
        <v>226.86</v>
      </c>
      <c r="V36" s="68"/>
      <c r="W36" s="97">
        <f>SUM(V31:V35)</f>
        <v>1830</v>
      </c>
      <c r="X36" s="129"/>
    </row>
    <row r="37" spans="1:24" s="108" customFormat="1" ht="17">
      <c r="A37" s="125" t="s">
        <v>32</v>
      </c>
      <c r="B37" s="126" t="s">
        <v>21</v>
      </c>
      <c r="C37" s="120"/>
      <c r="D37" s="121"/>
      <c r="E37" s="46">
        <v>0</v>
      </c>
      <c r="F37" s="83"/>
      <c r="G37" s="83"/>
      <c r="H37" s="46">
        <v>100</v>
      </c>
      <c r="I37" s="122"/>
      <c r="J37" s="83"/>
      <c r="K37" s="83"/>
      <c r="L37" s="46">
        <v>90.8</v>
      </c>
      <c r="M37" s="122"/>
      <c r="N37" s="69"/>
      <c r="O37" s="74"/>
      <c r="P37" s="123"/>
      <c r="Q37" s="127"/>
      <c r="R37" s="87">
        <v>300</v>
      </c>
      <c r="S37" s="97"/>
      <c r="T37" s="123">
        <v>260.92</v>
      </c>
      <c r="U37" s="123"/>
      <c r="V37" s="80">
        <v>275</v>
      </c>
      <c r="W37" s="68"/>
      <c r="X37" s="129" t="s">
        <v>1</v>
      </c>
    </row>
    <row r="38" spans="1:24" s="7" customFormat="1" ht="17">
      <c r="A38" s="28">
        <v>2042</v>
      </c>
      <c r="B38" s="38" t="s">
        <v>52</v>
      </c>
      <c r="C38" s="33">
        <v>250</v>
      </c>
      <c r="D38" s="34"/>
      <c r="E38" s="35">
        <v>0</v>
      </c>
      <c r="F38" s="73">
        <v>0</v>
      </c>
      <c r="G38" s="81"/>
      <c r="H38" s="35"/>
      <c r="I38" s="36"/>
      <c r="J38" s="73">
        <v>0</v>
      </c>
      <c r="K38" s="81"/>
      <c r="L38" s="35"/>
      <c r="M38" s="36"/>
      <c r="N38" s="69">
        <v>0</v>
      </c>
      <c r="O38" s="74"/>
      <c r="P38" s="18"/>
      <c r="Q38" s="115"/>
      <c r="R38" s="68"/>
      <c r="S38" s="68"/>
      <c r="T38" s="18"/>
      <c r="U38" s="18"/>
      <c r="V38" s="68"/>
      <c r="W38" s="68"/>
      <c r="X38" s="129"/>
    </row>
    <row r="39" spans="1:24" s="7" customFormat="1" ht="17">
      <c r="A39" s="28" t="s">
        <v>41</v>
      </c>
      <c r="B39" s="38" t="s">
        <v>42</v>
      </c>
      <c r="C39" s="33">
        <v>525</v>
      </c>
      <c r="D39" s="34"/>
      <c r="E39" s="35">
        <v>506.68</v>
      </c>
      <c r="F39" s="73">
        <v>525</v>
      </c>
      <c r="G39" s="81"/>
      <c r="H39" s="35">
        <v>400</v>
      </c>
      <c r="I39" s="36"/>
      <c r="J39" s="73">
        <v>0</v>
      </c>
      <c r="K39" s="81"/>
      <c r="L39" s="35"/>
      <c r="M39" s="36"/>
      <c r="N39" s="73">
        <v>525</v>
      </c>
      <c r="O39" s="69"/>
      <c r="P39" s="18">
        <v>507.02</v>
      </c>
      <c r="Q39" s="115"/>
      <c r="R39" s="68"/>
      <c r="S39" s="68"/>
      <c r="T39" s="18"/>
      <c r="U39" s="18"/>
      <c r="V39" s="80">
        <v>525</v>
      </c>
      <c r="W39" s="68"/>
      <c r="X39" s="129"/>
    </row>
    <row r="40" spans="1:24" s="108" customFormat="1" ht="34">
      <c r="A40" s="125" t="s">
        <v>33</v>
      </c>
      <c r="B40" s="119" t="s">
        <v>67</v>
      </c>
      <c r="C40" s="120">
        <v>0</v>
      </c>
      <c r="D40" s="121"/>
      <c r="E40" s="46">
        <v>0</v>
      </c>
      <c r="F40" s="73"/>
      <c r="G40" s="81"/>
      <c r="H40" s="46"/>
      <c r="I40" s="128"/>
      <c r="J40" s="73"/>
      <c r="K40" s="81"/>
      <c r="L40" s="46"/>
      <c r="M40" s="128"/>
      <c r="N40" s="73"/>
      <c r="O40" s="73"/>
      <c r="P40" s="123"/>
      <c r="Q40" s="124"/>
      <c r="R40" s="68"/>
      <c r="S40" s="68"/>
      <c r="T40" s="123"/>
      <c r="U40" s="123"/>
      <c r="V40" s="87"/>
      <c r="W40" s="134"/>
      <c r="X40" s="129"/>
    </row>
    <row r="41" spans="1:24" s="7" customFormat="1" ht="17">
      <c r="A41" s="28"/>
      <c r="B41" s="40" t="s">
        <v>29</v>
      </c>
      <c r="C41" s="41" t="s">
        <v>38</v>
      </c>
      <c r="D41" s="41">
        <f>SUM(C37:C40)</f>
        <v>775</v>
      </c>
      <c r="E41" s="35"/>
      <c r="F41" s="83" t="s">
        <v>38</v>
      </c>
      <c r="G41" s="83">
        <f>SUM(F37:F40)</f>
        <v>525</v>
      </c>
      <c r="H41" s="35"/>
      <c r="I41" s="39">
        <f>SUM(H37:H40)</f>
        <v>500</v>
      </c>
      <c r="J41" s="83" t="s">
        <v>38</v>
      </c>
      <c r="K41" s="83">
        <f>SUM(J37:J40)</f>
        <v>0</v>
      </c>
      <c r="L41" s="35"/>
      <c r="M41" s="39">
        <f>SUM(L37:L40)</f>
        <v>90.8</v>
      </c>
      <c r="N41" s="69"/>
      <c r="O41" s="74">
        <f>SUM(N37:N40)</f>
        <v>525</v>
      </c>
      <c r="P41" s="18"/>
      <c r="Q41" s="111">
        <f>P39</f>
        <v>507.02</v>
      </c>
      <c r="R41" s="68"/>
      <c r="S41" s="97">
        <f>SUM(R37:R40)</f>
        <v>300</v>
      </c>
      <c r="T41" s="18"/>
      <c r="U41" s="111">
        <f>SUM(T37:T40)</f>
        <v>260.92</v>
      </c>
      <c r="V41" s="68"/>
      <c r="W41" s="97">
        <f>SUM(V37:V40)</f>
        <v>800</v>
      </c>
      <c r="X41" s="133"/>
    </row>
    <row r="42" spans="1:24" s="7" customFormat="1" ht="17">
      <c r="A42" s="28" t="s">
        <v>70</v>
      </c>
      <c r="B42" s="32" t="s">
        <v>22</v>
      </c>
      <c r="C42" s="33">
        <v>0</v>
      </c>
      <c r="D42" s="34"/>
      <c r="E42" s="35">
        <v>30</v>
      </c>
      <c r="F42" s="73"/>
      <c r="G42" s="81"/>
      <c r="H42" s="35"/>
      <c r="I42" s="36"/>
      <c r="J42" s="73"/>
      <c r="K42" s="81"/>
      <c r="L42" s="35"/>
      <c r="M42" s="36"/>
      <c r="N42" s="69"/>
      <c r="O42" s="69"/>
      <c r="P42" s="18"/>
      <c r="Q42" s="115"/>
      <c r="R42" s="80">
        <v>100</v>
      </c>
      <c r="S42" s="68"/>
      <c r="T42" s="18">
        <v>25</v>
      </c>
      <c r="U42" s="18"/>
      <c r="V42" s="80">
        <v>25</v>
      </c>
      <c r="W42" s="68"/>
      <c r="X42" s="132" t="s">
        <v>2</v>
      </c>
    </row>
    <row r="43" spans="1:24" s="7" customFormat="1" ht="17">
      <c r="A43" s="28" t="s">
        <v>34</v>
      </c>
      <c r="B43" s="38" t="s">
        <v>23</v>
      </c>
      <c r="C43" s="33">
        <v>75</v>
      </c>
      <c r="D43" s="34"/>
      <c r="E43" s="35">
        <v>150.25</v>
      </c>
      <c r="F43" s="73">
        <v>100</v>
      </c>
      <c r="G43" s="81"/>
      <c r="H43" s="35"/>
      <c r="I43" s="36"/>
      <c r="J43" s="73">
        <v>100</v>
      </c>
      <c r="K43" s="81"/>
      <c r="L43" s="35"/>
      <c r="M43" s="36"/>
      <c r="N43" s="69">
        <v>100</v>
      </c>
      <c r="O43" s="69"/>
      <c r="P43" s="18"/>
      <c r="Q43" s="115"/>
      <c r="R43" s="98">
        <v>600</v>
      </c>
      <c r="S43" s="68"/>
      <c r="T43" s="18">
        <v>229.83</v>
      </c>
      <c r="U43" s="18"/>
      <c r="V43" s="98">
        <v>50</v>
      </c>
      <c r="W43" s="68"/>
      <c r="X43" s="129"/>
    </row>
    <row r="44" spans="1:24" s="7" customFormat="1" ht="17">
      <c r="A44" s="28">
        <v>2052</v>
      </c>
      <c r="B44" s="38" t="s">
        <v>24</v>
      </c>
      <c r="C44" s="33">
        <v>0</v>
      </c>
      <c r="D44" s="34"/>
      <c r="E44" s="35">
        <v>0</v>
      </c>
      <c r="F44" s="73">
        <v>0</v>
      </c>
      <c r="G44" s="81"/>
      <c r="H44" s="35">
        <v>22.5</v>
      </c>
      <c r="I44" s="36"/>
      <c r="J44" s="73">
        <v>0</v>
      </c>
      <c r="K44" s="81"/>
      <c r="L44" s="35"/>
      <c r="M44" s="36"/>
      <c r="N44" s="69">
        <v>0</v>
      </c>
      <c r="O44" s="69"/>
      <c r="P44" s="18"/>
      <c r="Q44" s="115"/>
      <c r="R44" s="88"/>
      <c r="S44" s="68"/>
      <c r="T44" s="18">
        <v>164.81</v>
      </c>
      <c r="U44" s="18"/>
      <c r="V44" s="88"/>
      <c r="W44" s="68"/>
      <c r="X44" s="129"/>
    </row>
    <row r="45" spans="1:24" s="7" customFormat="1" ht="17">
      <c r="A45" s="28">
        <v>2053</v>
      </c>
      <c r="B45" s="38" t="s">
        <v>28</v>
      </c>
      <c r="C45" s="33">
        <v>100</v>
      </c>
      <c r="D45" s="34"/>
      <c r="E45" s="35">
        <v>100</v>
      </c>
      <c r="F45" s="73">
        <v>100</v>
      </c>
      <c r="G45" s="81"/>
      <c r="H45" s="35">
        <v>200</v>
      </c>
      <c r="I45" s="36"/>
      <c r="J45" s="73">
        <v>100</v>
      </c>
      <c r="K45" s="81"/>
      <c r="L45" s="35">
        <v>100</v>
      </c>
      <c r="M45" s="36"/>
      <c r="N45" s="69">
        <v>100</v>
      </c>
      <c r="O45" s="69"/>
      <c r="P45" s="18">
        <v>100</v>
      </c>
      <c r="Q45" s="115"/>
      <c r="R45" s="87">
        <v>100</v>
      </c>
      <c r="S45" s="68"/>
      <c r="T45" s="18">
        <v>100</v>
      </c>
      <c r="U45" s="18"/>
      <c r="V45" s="87">
        <v>100</v>
      </c>
      <c r="W45" s="68"/>
      <c r="X45" s="129"/>
    </row>
    <row r="46" spans="1:24" s="7" customFormat="1" ht="17">
      <c r="A46" s="28">
        <v>2054</v>
      </c>
      <c r="B46" s="38" t="s">
        <v>25</v>
      </c>
      <c r="C46" s="33">
        <v>0</v>
      </c>
      <c r="D46" s="34"/>
      <c r="E46" s="35">
        <v>0</v>
      </c>
      <c r="F46" s="73"/>
      <c r="G46" s="81"/>
      <c r="H46" s="35"/>
      <c r="I46" s="39"/>
      <c r="J46" s="73"/>
      <c r="K46" s="81"/>
      <c r="L46" s="35"/>
      <c r="M46" s="39"/>
      <c r="N46" s="69"/>
      <c r="O46" s="69"/>
      <c r="P46" s="18"/>
      <c r="Q46" s="115"/>
      <c r="R46" s="68"/>
      <c r="S46" s="68"/>
      <c r="T46" s="18"/>
      <c r="U46" s="18"/>
      <c r="V46" s="68"/>
      <c r="W46" s="68"/>
      <c r="X46" s="129"/>
    </row>
    <row r="47" spans="1:24" s="7" customFormat="1" ht="17">
      <c r="A47" s="28"/>
      <c r="B47" s="40" t="s">
        <v>29</v>
      </c>
      <c r="C47" s="41" t="s">
        <v>38</v>
      </c>
      <c r="D47" s="41">
        <f>SUM(C42:C46)</f>
        <v>175</v>
      </c>
      <c r="E47" s="35"/>
      <c r="F47" s="83" t="s">
        <v>38</v>
      </c>
      <c r="G47" s="83">
        <f>SUM(F42:F46)</f>
        <v>200</v>
      </c>
      <c r="H47" s="35"/>
      <c r="I47" s="39">
        <f>SUM(H42:H46)</f>
        <v>222.5</v>
      </c>
      <c r="J47" s="83" t="s">
        <v>38</v>
      </c>
      <c r="K47" s="83">
        <f>SUM(J42:J46)</f>
        <v>200</v>
      </c>
      <c r="L47" s="35"/>
      <c r="M47" s="39">
        <f>SUM(L42:L46)</f>
        <v>100</v>
      </c>
      <c r="N47" s="69"/>
      <c r="O47" s="74">
        <f>SUM(N42:N46)</f>
        <v>200</v>
      </c>
      <c r="P47" s="67"/>
      <c r="Q47" s="111">
        <f>SUM(P43:P46)</f>
        <v>100</v>
      </c>
      <c r="R47" s="68"/>
      <c r="S47" s="99">
        <f>SUM(R42:R46)</f>
        <v>800</v>
      </c>
      <c r="T47" s="18"/>
      <c r="U47" s="111">
        <f>SUM(T42:T45)</f>
        <v>519.64</v>
      </c>
      <c r="V47" s="68"/>
      <c r="W47" s="99">
        <f>SUM(V42:V46)</f>
        <v>175</v>
      </c>
      <c r="X47" s="129"/>
    </row>
    <row r="48" spans="1:24" s="7" customFormat="1" ht="17">
      <c r="A48" s="28"/>
      <c r="B48" s="40" t="s">
        <v>26</v>
      </c>
      <c r="C48" s="41"/>
      <c r="D48" s="42">
        <f>SUM(D25,D30,D36,D41,D47)</f>
        <v>7200</v>
      </c>
      <c r="E48" s="46"/>
      <c r="F48" s="83"/>
      <c r="G48" s="82">
        <f>SUM(G47,G41,G36,G30,G25)</f>
        <v>4475</v>
      </c>
      <c r="H48" s="46"/>
      <c r="I48" s="47">
        <f>SUM(I47,I41,I36,I30,I25)</f>
        <v>3250.99</v>
      </c>
      <c r="J48" s="83"/>
      <c r="K48" s="82">
        <f>SUM(K47,K41,K36,K30,K25)</f>
        <v>3600</v>
      </c>
      <c r="L48" s="46"/>
      <c r="M48" s="47">
        <f>SUM(M47,M41,M36,M30,M25)</f>
        <v>6122.5599999999995</v>
      </c>
      <c r="N48" s="69"/>
      <c r="O48" s="74">
        <f>SUM(O13:O47)</f>
        <v>5125</v>
      </c>
      <c r="P48" s="67"/>
      <c r="Q48" s="111">
        <f>SUM(Q13:Q47)</f>
        <v>5883.42</v>
      </c>
      <c r="R48" s="68"/>
      <c r="S48" s="99">
        <f>SUM(S13:S47)</f>
        <v>7200</v>
      </c>
      <c r="T48" s="18"/>
      <c r="U48" s="111">
        <f>SUM(U13:U47)</f>
        <v>10860.67</v>
      </c>
      <c r="V48" s="68"/>
      <c r="W48" s="99">
        <f>SUM(W13:W47)</f>
        <v>8270</v>
      </c>
      <c r="X48" s="129"/>
    </row>
    <row r="49" spans="1:24" s="7" customFormat="1" ht="17">
      <c r="A49" s="48"/>
      <c r="B49" s="49"/>
      <c r="C49" s="50"/>
      <c r="D49" s="51"/>
      <c r="E49" s="52"/>
      <c r="F49" s="92"/>
      <c r="G49" s="93"/>
      <c r="H49" s="52"/>
      <c r="I49" s="53"/>
      <c r="J49" s="50"/>
      <c r="K49" s="51"/>
      <c r="L49" s="52"/>
      <c r="M49" s="53"/>
      <c r="N49" s="95"/>
      <c r="O49" s="95"/>
      <c r="P49" s="95"/>
      <c r="Q49" s="116"/>
      <c r="R49" s="95"/>
      <c r="S49" s="95"/>
      <c r="T49" s="95"/>
      <c r="U49" s="95"/>
      <c r="V49" s="95"/>
      <c r="W49" s="95"/>
      <c r="X49" s="129"/>
    </row>
    <row r="50" spans="1:24" s="63" customFormat="1" ht="17">
      <c r="A50" s="54">
        <v>3000</v>
      </c>
      <c r="B50" s="55" t="s">
        <v>27</v>
      </c>
      <c r="C50" s="56"/>
      <c r="D50" s="57">
        <f>D11-D48</f>
        <v>-1000</v>
      </c>
      <c r="E50" s="60"/>
      <c r="F50" s="90"/>
      <c r="G50" s="91"/>
      <c r="H50" s="61"/>
      <c r="I50" s="62">
        <f>I11-I48</f>
        <v>246.15999999999985</v>
      </c>
      <c r="J50" s="61"/>
      <c r="K50" s="62">
        <f>K11-K48</f>
        <v>0</v>
      </c>
      <c r="L50" s="61"/>
      <c r="M50" s="100">
        <f>M11-M48</f>
        <v>2518.2600000000002</v>
      </c>
      <c r="Q50" s="101">
        <f>Q11-Q48</f>
        <v>2184.8899999999994</v>
      </c>
      <c r="S50" s="101">
        <f>S11-S48</f>
        <v>-4000</v>
      </c>
      <c r="T50" s="109"/>
      <c r="U50" s="109">
        <f>U11-U48</f>
        <v>-1192.9299999999985</v>
      </c>
      <c r="W50" s="101">
        <f>W11-W48</f>
        <v>-3765</v>
      </c>
      <c r="X50" s="135"/>
    </row>
    <row r="51" spans="1:24" s="5" customFormat="1" ht="17">
      <c r="A51" s="58"/>
      <c r="B51" s="11"/>
      <c r="C51" s="10"/>
      <c r="D51" s="11"/>
      <c r="E51" s="10"/>
      <c r="F51" s="10"/>
      <c r="G51" s="11"/>
      <c r="H51" s="11"/>
      <c r="I51" s="11"/>
      <c r="J51" s="11"/>
      <c r="K51" s="11"/>
      <c r="L51" s="11"/>
      <c r="M51" s="11"/>
      <c r="Q51" s="117"/>
      <c r="T51" s="106"/>
      <c r="U51" s="106"/>
      <c r="X51" s="136"/>
    </row>
    <row r="52" spans="1:24" s="5" customFormat="1" ht="17">
      <c r="A52" s="58"/>
      <c r="B52" s="11"/>
      <c r="C52" s="10"/>
      <c r="D52" s="11"/>
      <c r="E52" s="10"/>
      <c r="F52" s="10"/>
      <c r="G52" s="11"/>
      <c r="H52" s="11"/>
      <c r="I52" s="11"/>
      <c r="J52" s="11"/>
      <c r="K52" s="11"/>
      <c r="L52" s="11"/>
      <c r="M52" s="11"/>
      <c r="Q52" s="117"/>
      <c r="T52" s="106"/>
      <c r="U52" s="106"/>
      <c r="X52" s="136"/>
    </row>
    <row r="53" spans="1:24" s="5" customFormat="1" ht="17">
      <c r="A53" s="58"/>
      <c r="B53" s="11"/>
      <c r="C53" s="10"/>
      <c r="D53" s="11"/>
      <c r="E53" s="10"/>
      <c r="F53" s="10"/>
      <c r="G53" s="11"/>
      <c r="H53" s="11"/>
      <c r="I53" s="11"/>
      <c r="J53" s="11"/>
      <c r="K53" s="11"/>
      <c r="L53" s="11"/>
      <c r="M53" s="11"/>
      <c r="Q53" s="117"/>
      <c r="T53" s="106"/>
      <c r="U53" s="106"/>
      <c r="X53" s="136"/>
    </row>
    <row r="54" spans="1:24" s="5" customFormat="1">
      <c r="A54" s="6"/>
      <c r="C54" s="4"/>
      <c r="E54" s="4"/>
      <c r="F54" s="4"/>
      <c r="Q54" s="117"/>
      <c r="T54" s="106"/>
      <c r="U54" s="106"/>
      <c r="X54" s="136"/>
    </row>
    <row r="55" spans="1:24" s="5" customFormat="1">
      <c r="A55" s="6"/>
      <c r="C55" s="4"/>
      <c r="E55" s="4"/>
      <c r="F55" s="4"/>
      <c r="Q55" s="117"/>
      <c r="T55" s="106"/>
      <c r="U55" s="106"/>
      <c r="X55" s="136"/>
    </row>
    <row r="56" spans="1:24" s="5" customFormat="1">
      <c r="A56" s="6"/>
      <c r="C56" s="4"/>
      <c r="E56" s="4"/>
      <c r="F56" s="4"/>
      <c r="Q56" s="117"/>
      <c r="T56" s="106"/>
      <c r="U56" s="106"/>
      <c r="X56" s="136"/>
    </row>
    <row r="57" spans="1:24" s="5" customFormat="1">
      <c r="A57" s="6"/>
      <c r="C57" s="4"/>
      <c r="E57" s="4"/>
      <c r="F57" s="4"/>
      <c r="Q57" s="117"/>
      <c r="T57" s="106"/>
      <c r="U57" s="106"/>
      <c r="X57" s="136"/>
    </row>
    <row r="58" spans="1:24" s="5" customFormat="1">
      <c r="A58" s="6"/>
      <c r="C58" s="4"/>
      <c r="E58" s="4"/>
      <c r="F58" s="4"/>
      <c r="Q58" s="117"/>
      <c r="T58" s="106"/>
      <c r="U58" s="106"/>
      <c r="X58" s="136"/>
    </row>
    <row r="59" spans="1:24" s="5" customFormat="1">
      <c r="A59" s="6"/>
      <c r="C59" s="4"/>
      <c r="E59" s="4"/>
      <c r="F59" s="4"/>
      <c r="Q59" s="117"/>
      <c r="T59" s="106"/>
      <c r="U59" s="106"/>
      <c r="X59" s="136"/>
    </row>
    <row r="60" spans="1:24" s="5" customFormat="1">
      <c r="A60" s="6"/>
      <c r="C60" s="4"/>
      <c r="E60" s="4"/>
      <c r="F60" s="4"/>
      <c r="Q60" s="117"/>
      <c r="T60" s="106"/>
      <c r="U60" s="106"/>
      <c r="X60" s="136"/>
    </row>
    <row r="61" spans="1:24" s="5" customFormat="1">
      <c r="A61" s="6"/>
      <c r="C61" s="4"/>
      <c r="E61" s="4"/>
      <c r="F61" s="4"/>
      <c r="Q61" s="117"/>
      <c r="T61" s="106"/>
      <c r="U61" s="106"/>
      <c r="X61" s="136"/>
    </row>
    <row r="62" spans="1:24" s="5" customFormat="1">
      <c r="A62" s="6"/>
      <c r="C62" s="4"/>
      <c r="E62" s="4"/>
      <c r="F62" s="4"/>
      <c r="Q62" s="117"/>
      <c r="T62" s="106"/>
      <c r="U62" s="106"/>
      <c r="X62" s="136"/>
    </row>
    <row r="63" spans="1:24" s="5" customFormat="1">
      <c r="A63" s="6"/>
      <c r="C63" s="4"/>
      <c r="E63" s="4"/>
      <c r="F63" s="4"/>
      <c r="Q63" s="117"/>
      <c r="T63" s="106"/>
      <c r="U63" s="106"/>
      <c r="X63" s="136"/>
    </row>
    <row r="64" spans="1:24" s="5" customFormat="1">
      <c r="A64" s="6"/>
      <c r="C64" s="4"/>
      <c r="E64" s="4"/>
      <c r="F64" s="4"/>
      <c r="Q64" s="117"/>
      <c r="T64" s="106"/>
      <c r="U64" s="106"/>
      <c r="X64" s="136"/>
    </row>
    <row r="65" spans="1:24" s="5" customFormat="1">
      <c r="A65" s="6"/>
      <c r="C65" s="4"/>
      <c r="E65" s="4"/>
      <c r="F65" s="4"/>
      <c r="Q65" s="117"/>
      <c r="T65" s="106"/>
      <c r="U65" s="106"/>
      <c r="X65" s="136"/>
    </row>
    <row r="66" spans="1:24" s="5" customFormat="1">
      <c r="A66" s="6"/>
      <c r="C66" s="4"/>
      <c r="E66" s="4"/>
      <c r="F66" s="4"/>
      <c r="Q66" s="117"/>
      <c r="T66" s="106"/>
      <c r="U66" s="106"/>
      <c r="X66" s="136"/>
    </row>
    <row r="67" spans="1:24" s="5" customFormat="1">
      <c r="A67" s="6"/>
      <c r="C67" s="4"/>
      <c r="E67" s="4"/>
      <c r="F67" s="4"/>
      <c r="Q67" s="117"/>
      <c r="T67" s="106"/>
      <c r="U67" s="106"/>
      <c r="X67" s="136"/>
    </row>
    <row r="68" spans="1:24" s="5" customFormat="1">
      <c r="A68" s="6"/>
      <c r="C68" s="4"/>
      <c r="E68" s="4"/>
      <c r="F68" s="4"/>
      <c r="Q68" s="117"/>
      <c r="T68" s="106"/>
      <c r="U68" s="106"/>
      <c r="X68" s="136"/>
    </row>
    <row r="69" spans="1:24" s="5" customFormat="1">
      <c r="A69" s="6"/>
      <c r="C69" s="4"/>
      <c r="E69" s="4"/>
      <c r="F69" s="4"/>
      <c r="Q69" s="117"/>
      <c r="T69" s="106"/>
      <c r="U69" s="106"/>
      <c r="X69" s="136"/>
    </row>
    <row r="70" spans="1:24" s="5" customFormat="1">
      <c r="A70" s="6"/>
      <c r="C70" s="4"/>
      <c r="E70" s="4"/>
      <c r="F70" s="4"/>
      <c r="Q70" s="117"/>
      <c r="T70" s="106"/>
      <c r="U70" s="106"/>
      <c r="X70" s="136"/>
    </row>
    <row r="71" spans="1:24" s="5" customFormat="1">
      <c r="A71" s="6"/>
      <c r="C71" s="4"/>
      <c r="E71" s="4"/>
      <c r="F71" s="4"/>
      <c r="Q71" s="117"/>
      <c r="T71" s="106"/>
      <c r="U71" s="106"/>
      <c r="X71" s="136"/>
    </row>
    <row r="72" spans="1:24" s="5" customFormat="1">
      <c r="A72" s="6"/>
      <c r="C72" s="4"/>
      <c r="E72" s="4"/>
      <c r="F72" s="4"/>
      <c r="Q72" s="117"/>
      <c r="T72" s="106"/>
      <c r="U72" s="106"/>
      <c r="X72" s="136"/>
    </row>
    <row r="73" spans="1:24" s="5" customFormat="1">
      <c r="A73" s="6"/>
      <c r="C73" s="4"/>
      <c r="E73" s="4"/>
      <c r="F73" s="4"/>
      <c r="Q73" s="117"/>
      <c r="T73" s="106"/>
      <c r="U73" s="106"/>
      <c r="X73" s="136"/>
    </row>
    <row r="74" spans="1:24" s="5" customFormat="1">
      <c r="A74" s="6"/>
      <c r="C74" s="4"/>
      <c r="E74" s="4"/>
      <c r="F74" s="4"/>
      <c r="Q74" s="117"/>
      <c r="T74" s="106"/>
      <c r="U74" s="106"/>
      <c r="X74" s="136"/>
    </row>
    <row r="75" spans="1:24" s="5" customFormat="1">
      <c r="A75" s="6"/>
      <c r="C75" s="4"/>
      <c r="E75" s="4"/>
      <c r="F75" s="4"/>
      <c r="Q75" s="117"/>
      <c r="T75" s="106"/>
      <c r="U75" s="106"/>
      <c r="X75" s="136"/>
    </row>
    <row r="76" spans="1:24" s="5" customFormat="1">
      <c r="A76" s="6"/>
      <c r="C76" s="4"/>
      <c r="E76" s="4"/>
      <c r="F76" s="4"/>
      <c r="Q76" s="117"/>
      <c r="T76" s="106"/>
      <c r="U76" s="106"/>
      <c r="X76" s="136"/>
    </row>
    <row r="77" spans="1:24" s="5" customFormat="1">
      <c r="A77" s="6"/>
      <c r="C77" s="4"/>
      <c r="E77" s="4"/>
      <c r="F77" s="4"/>
      <c r="Q77" s="117"/>
      <c r="T77" s="106"/>
      <c r="U77" s="106"/>
      <c r="X77" s="136"/>
    </row>
    <row r="78" spans="1:24" s="5" customFormat="1">
      <c r="A78" s="6"/>
      <c r="C78" s="4"/>
      <c r="E78" s="4"/>
      <c r="F78" s="4"/>
      <c r="Q78" s="117"/>
      <c r="T78" s="106"/>
      <c r="U78" s="106"/>
      <c r="X78" s="136"/>
    </row>
    <row r="79" spans="1:24" s="5" customFormat="1">
      <c r="A79" s="6"/>
      <c r="C79" s="4"/>
      <c r="E79" s="4"/>
      <c r="F79" s="4"/>
      <c r="Q79" s="117"/>
      <c r="T79" s="106"/>
      <c r="U79" s="106"/>
      <c r="X79" s="136"/>
    </row>
    <row r="80" spans="1:24" s="5" customFormat="1">
      <c r="A80" s="6"/>
      <c r="C80" s="4"/>
      <c r="E80" s="4"/>
      <c r="F80" s="4"/>
      <c r="Q80" s="117"/>
      <c r="T80" s="106"/>
      <c r="U80" s="106"/>
      <c r="X80" s="136"/>
    </row>
    <row r="81" spans="1:24" s="5" customFormat="1">
      <c r="A81" s="6"/>
      <c r="C81" s="4"/>
      <c r="E81" s="4"/>
      <c r="F81" s="4"/>
      <c r="Q81" s="117"/>
      <c r="T81" s="106"/>
      <c r="U81" s="106"/>
      <c r="X81" s="136"/>
    </row>
    <row r="82" spans="1:24" s="5" customFormat="1">
      <c r="A82" s="6"/>
      <c r="C82" s="4"/>
      <c r="E82" s="4"/>
      <c r="F82" s="4"/>
      <c r="Q82" s="117"/>
      <c r="T82" s="106"/>
      <c r="U82" s="106"/>
      <c r="X82" s="136"/>
    </row>
    <row r="83" spans="1:24" s="5" customFormat="1">
      <c r="A83" s="6"/>
      <c r="C83" s="4"/>
      <c r="E83" s="4"/>
      <c r="F83" s="4"/>
      <c r="Q83" s="117"/>
      <c r="T83" s="106"/>
      <c r="U83" s="106"/>
      <c r="X83" s="136"/>
    </row>
    <row r="84" spans="1:24" s="5" customFormat="1">
      <c r="A84" s="6"/>
      <c r="C84" s="4"/>
      <c r="E84" s="4"/>
      <c r="F84" s="4"/>
      <c r="Q84" s="117"/>
      <c r="T84" s="106"/>
      <c r="U84" s="106"/>
      <c r="X84" s="136"/>
    </row>
    <row r="85" spans="1:24" s="5" customFormat="1">
      <c r="A85" s="6"/>
      <c r="C85" s="4"/>
      <c r="E85" s="4"/>
      <c r="F85" s="4"/>
      <c r="Q85" s="117"/>
      <c r="T85" s="106"/>
      <c r="U85" s="106"/>
      <c r="X85" s="136"/>
    </row>
    <row r="86" spans="1:24" s="5" customFormat="1">
      <c r="A86" s="6"/>
      <c r="C86" s="4"/>
      <c r="E86" s="4"/>
      <c r="F86" s="4"/>
      <c r="Q86" s="117"/>
      <c r="T86" s="106"/>
      <c r="U86" s="106"/>
      <c r="X86" s="136"/>
    </row>
    <row r="87" spans="1:24" s="5" customFormat="1">
      <c r="A87" s="6"/>
      <c r="C87" s="4"/>
      <c r="E87" s="4"/>
      <c r="F87" s="4"/>
      <c r="Q87" s="117"/>
      <c r="T87" s="106"/>
      <c r="U87" s="106"/>
      <c r="X87" s="136"/>
    </row>
    <row r="88" spans="1:24" s="5" customFormat="1">
      <c r="A88" s="6"/>
      <c r="C88" s="4"/>
      <c r="E88" s="4"/>
      <c r="F88" s="4"/>
      <c r="Q88" s="117"/>
      <c r="T88" s="106"/>
      <c r="U88" s="106"/>
      <c r="X88" s="136"/>
    </row>
    <row r="89" spans="1:24" s="5" customFormat="1">
      <c r="A89" s="6"/>
      <c r="C89" s="4"/>
      <c r="E89" s="4"/>
      <c r="F89" s="4"/>
      <c r="Q89" s="117"/>
      <c r="T89" s="106"/>
      <c r="U89" s="106"/>
      <c r="X89" s="136"/>
    </row>
    <row r="90" spans="1:24" s="5" customFormat="1">
      <c r="A90" s="6"/>
      <c r="C90" s="4"/>
      <c r="E90" s="4"/>
      <c r="F90" s="4"/>
      <c r="Q90" s="117"/>
      <c r="T90" s="106"/>
      <c r="U90" s="106"/>
      <c r="X90" s="136"/>
    </row>
    <row r="91" spans="1:24" s="5" customFormat="1">
      <c r="A91" s="6"/>
      <c r="C91" s="4"/>
      <c r="E91" s="4"/>
      <c r="F91" s="4"/>
      <c r="Q91" s="117"/>
      <c r="T91" s="106"/>
      <c r="U91" s="106"/>
      <c r="X91" s="136"/>
    </row>
    <row r="92" spans="1:24" s="5" customFormat="1">
      <c r="A92" s="6"/>
      <c r="C92" s="4"/>
      <c r="E92" s="4"/>
      <c r="F92" s="4"/>
      <c r="Q92" s="117"/>
      <c r="T92" s="106"/>
      <c r="U92" s="106"/>
      <c r="X92" s="136"/>
    </row>
    <row r="93" spans="1:24" s="5" customFormat="1">
      <c r="A93" s="6"/>
      <c r="C93" s="4"/>
      <c r="E93" s="4"/>
      <c r="F93" s="4"/>
      <c r="Q93" s="117"/>
      <c r="T93" s="106"/>
      <c r="U93" s="106"/>
      <c r="X93" s="136"/>
    </row>
    <row r="94" spans="1:24" s="5" customFormat="1">
      <c r="A94" s="6"/>
      <c r="C94" s="4"/>
      <c r="E94" s="4"/>
      <c r="F94" s="4"/>
      <c r="Q94" s="117"/>
      <c r="T94" s="106"/>
      <c r="U94" s="106"/>
      <c r="X94" s="136"/>
    </row>
    <row r="95" spans="1:24" s="5" customFormat="1">
      <c r="A95" s="6"/>
      <c r="C95" s="4"/>
      <c r="E95" s="4"/>
      <c r="F95" s="4"/>
      <c r="Q95" s="117"/>
      <c r="T95" s="106"/>
      <c r="U95" s="106"/>
      <c r="X95" s="136"/>
    </row>
    <row r="96" spans="1:24" s="5" customFormat="1">
      <c r="A96" s="6"/>
      <c r="C96" s="4"/>
      <c r="E96" s="4"/>
      <c r="F96" s="4"/>
      <c r="Q96" s="117"/>
      <c r="T96" s="106"/>
      <c r="U96" s="106"/>
      <c r="X96" s="136"/>
    </row>
    <row r="97" spans="1:24" s="5" customFormat="1">
      <c r="A97" s="6"/>
      <c r="C97" s="4"/>
      <c r="E97" s="4"/>
      <c r="F97" s="4"/>
      <c r="Q97" s="117"/>
      <c r="T97" s="106"/>
      <c r="U97" s="106"/>
      <c r="X97" s="136"/>
    </row>
    <row r="98" spans="1:24" s="5" customFormat="1">
      <c r="A98" s="6"/>
      <c r="C98" s="4"/>
      <c r="E98" s="4"/>
      <c r="F98" s="4"/>
      <c r="Q98" s="117"/>
      <c r="T98" s="106"/>
      <c r="U98" s="106"/>
      <c r="X98" s="136"/>
    </row>
    <row r="99" spans="1:24" s="5" customFormat="1">
      <c r="A99" s="6"/>
      <c r="C99" s="4"/>
      <c r="E99" s="4"/>
      <c r="F99" s="4"/>
      <c r="Q99" s="117"/>
      <c r="T99" s="106"/>
      <c r="U99" s="106"/>
      <c r="X99" s="136"/>
    </row>
    <row r="100" spans="1:24" s="5" customFormat="1">
      <c r="A100" s="6"/>
      <c r="C100" s="4"/>
      <c r="E100" s="2"/>
      <c r="F100" s="4"/>
      <c r="Q100" s="117"/>
      <c r="T100" s="106"/>
      <c r="U100" s="106"/>
      <c r="X100" s="136"/>
    </row>
    <row r="101" spans="1:24">
      <c r="B101" s="5"/>
    </row>
    <row r="102" spans="1:24">
      <c r="B102" s="5"/>
    </row>
    <row r="103" spans="1:24">
      <c r="B103" s="5"/>
    </row>
    <row r="104" spans="1:24">
      <c r="B104" s="5"/>
    </row>
    <row r="105" spans="1:24">
      <c r="B105" s="5"/>
    </row>
    <row r="106" spans="1:24">
      <c r="B106" s="5"/>
    </row>
    <row r="107" spans="1:24">
      <c r="B107" s="5"/>
    </row>
    <row r="108" spans="1:24">
      <c r="B108" s="5"/>
    </row>
    <row r="109" spans="1:24">
      <c r="B109" s="5"/>
    </row>
    <row r="110" spans="1:24">
      <c r="B110" s="5"/>
    </row>
    <row r="111" spans="1:24">
      <c r="B111" s="5"/>
    </row>
    <row r="112" spans="1:24">
      <c r="B112" s="5"/>
    </row>
    <row r="113" spans="2:2">
      <c r="B113" s="5"/>
    </row>
    <row r="114" spans="2:2">
      <c r="B114" s="5"/>
    </row>
    <row r="115" spans="2:2">
      <c r="B115" s="5"/>
    </row>
    <row r="116" spans="2:2">
      <c r="B116" s="5"/>
    </row>
    <row r="117" spans="2:2">
      <c r="B117" s="5"/>
    </row>
    <row r="118" spans="2:2">
      <c r="B118" s="5"/>
    </row>
    <row r="119" spans="2:2">
      <c r="B119" s="5"/>
    </row>
    <row r="120" spans="2:2">
      <c r="B120" s="5"/>
    </row>
    <row r="121" spans="2:2">
      <c r="B121" s="5"/>
    </row>
    <row r="122" spans="2:2">
      <c r="B122" s="5"/>
    </row>
    <row r="123" spans="2:2">
      <c r="B123" s="5"/>
    </row>
    <row r="124" spans="2:2">
      <c r="B124" s="5"/>
    </row>
    <row r="125" spans="2:2">
      <c r="B125" s="5"/>
    </row>
    <row r="126" spans="2:2">
      <c r="B126" s="5"/>
    </row>
    <row r="127" spans="2:2">
      <c r="B127" s="5"/>
    </row>
    <row r="128" spans="2:2">
      <c r="B128" s="5"/>
    </row>
    <row r="129" spans="2:2">
      <c r="B129" s="5"/>
    </row>
    <row r="130" spans="2:2">
      <c r="B130" s="5"/>
    </row>
    <row r="131" spans="2:2">
      <c r="B131" s="5"/>
    </row>
    <row r="132" spans="2:2">
      <c r="B132" s="5"/>
    </row>
    <row r="133" spans="2:2">
      <c r="B133" s="5"/>
    </row>
    <row r="134" spans="2:2">
      <c r="B134" s="5"/>
    </row>
    <row r="135" spans="2:2">
      <c r="B135" s="5"/>
    </row>
    <row r="136" spans="2:2">
      <c r="B136" s="5"/>
    </row>
    <row r="137" spans="2:2">
      <c r="B137" s="5"/>
    </row>
    <row r="138" spans="2:2">
      <c r="B138" s="5"/>
    </row>
    <row r="139" spans="2:2">
      <c r="B139" s="5"/>
    </row>
    <row r="140" spans="2:2">
      <c r="B140" s="5"/>
    </row>
    <row r="141" spans="2:2">
      <c r="B141" s="5"/>
    </row>
    <row r="142" spans="2:2">
      <c r="B142" s="5"/>
    </row>
    <row r="143" spans="2:2">
      <c r="B143" s="5"/>
    </row>
    <row r="144" spans="2:2">
      <c r="B144" s="5"/>
    </row>
    <row r="145" spans="2:2">
      <c r="B145" s="5"/>
    </row>
    <row r="146" spans="2:2">
      <c r="B146" s="5"/>
    </row>
    <row r="147" spans="2:2">
      <c r="B147" s="5"/>
    </row>
    <row r="148" spans="2:2">
      <c r="B148" s="5"/>
    </row>
    <row r="149" spans="2:2">
      <c r="B149" s="5"/>
    </row>
    <row r="150" spans="2:2">
      <c r="B150" s="5"/>
    </row>
    <row r="151" spans="2:2">
      <c r="B151" s="5"/>
    </row>
    <row r="152" spans="2:2">
      <c r="B152" s="5"/>
    </row>
    <row r="153" spans="2:2">
      <c r="B153" s="5"/>
    </row>
    <row r="154" spans="2:2">
      <c r="B154" s="5"/>
    </row>
    <row r="155" spans="2:2">
      <c r="B155" s="5"/>
    </row>
    <row r="156" spans="2:2">
      <c r="B156" s="5"/>
    </row>
    <row r="157" spans="2:2">
      <c r="B157" s="5"/>
    </row>
    <row r="158" spans="2:2">
      <c r="B158" s="5"/>
    </row>
    <row r="159" spans="2:2">
      <c r="B159" s="5"/>
    </row>
    <row r="160" spans="2:2">
      <c r="B160" s="5"/>
    </row>
    <row r="161" spans="2:2">
      <c r="B161" s="5"/>
    </row>
    <row r="162" spans="2:2">
      <c r="B162" s="5"/>
    </row>
    <row r="163" spans="2:2">
      <c r="B163" s="5"/>
    </row>
    <row r="164" spans="2:2">
      <c r="B164" s="5"/>
    </row>
    <row r="165" spans="2:2">
      <c r="B165" s="5"/>
    </row>
    <row r="166" spans="2:2">
      <c r="B166" s="5"/>
    </row>
    <row r="167" spans="2:2">
      <c r="B167" s="5"/>
    </row>
    <row r="168" spans="2:2">
      <c r="B168" s="5"/>
    </row>
    <row r="169" spans="2:2">
      <c r="B169" s="5"/>
    </row>
    <row r="170" spans="2:2">
      <c r="B170" s="5"/>
    </row>
    <row r="171" spans="2:2">
      <c r="B171" s="5"/>
    </row>
    <row r="172" spans="2:2">
      <c r="B172" s="5"/>
    </row>
    <row r="173" spans="2:2">
      <c r="B173" s="5"/>
    </row>
    <row r="174" spans="2:2">
      <c r="B174" s="5"/>
    </row>
    <row r="175" spans="2:2">
      <c r="B175" s="5"/>
    </row>
    <row r="176" spans="2:2">
      <c r="B176" s="5"/>
    </row>
    <row r="177" spans="2:2">
      <c r="B177" s="5"/>
    </row>
    <row r="178" spans="2:2">
      <c r="B178" s="5"/>
    </row>
    <row r="179" spans="2:2">
      <c r="B179" s="5"/>
    </row>
    <row r="180" spans="2:2">
      <c r="B180" s="5"/>
    </row>
    <row r="181" spans="2:2">
      <c r="B181" s="5"/>
    </row>
    <row r="182" spans="2:2">
      <c r="B182" s="5"/>
    </row>
    <row r="183" spans="2:2">
      <c r="B183" s="5"/>
    </row>
    <row r="184" spans="2:2">
      <c r="B184" s="5"/>
    </row>
    <row r="185" spans="2:2">
      <c r="B185" s="5"/>
    </row>
    <row r="186" spans="2:2">
      <c r="B186" s="5"/>
    </row>
    <row r="187" spans="2:2">
      <c r="B187" s="5"/>
    </row>
    <row r="188" spans="2:2">
      <c r="B188" s="5"/>
    </row>
    <row r="189" spans="2:2">
      <c r="B189" s="5"/>
    </row>
    <row r="190" spans="2:2">
      <c r="B190" s="5"/>
    </row>
    <row r="191" spans="2:2">
      <c r="B191" s="5"/>
    </row>
    <row r="192" spans="2:2">
      <c r="B192" s="5"/>
    </row>
    <row r="193" spans="2:2">
      <c r="B193" s="5"/>
    </row>
    <row r="194" spans="2:2">
      <c r="B194" s="5"/>
    </row>
    <row r="195" spans="2:2">
      <c r="B195" s="5"/>
    </row>
    <row r="196" spans="2:2">
      <c r="B196" s="5"/>
    </row>
    <row r="197" spans="2:2">
      <c r="B197" s="5"/>
    </row>
    <row r="198" spans="2:2">
      <c r="B198" s="5"/>
    </row>
    <row r="199" spans="2:2">
      <c r="B199" s="5"/>
    </row>
    <row r="200" spans="2:2">
      <c r="B200" s="5"/>
    </row>
    <row r="201" spans="2:2">
      <c r="B201" s="5"/>
    </row>
    <row r="202" spans="2:2">
      <c r="B202" s="5"/>
    </row>
    <row r="203" spans="2:2">
      <c r="B203" s="5"/>
    </row>
    <row r="204" spans="2:2">
      <c r="B204" s="5"/>
    </row>
    <row r="205" spans="2:2">
      <c r="B205" s="5"/>
    </row>
    <row r="206" spans="2:2">
      <c r="B206" s="5"/>
    </row>
    <row r="207" spans="2:2">
      <c r="B207" s="5"/>
    </row>
    <row r="208" spans="2:2">
      <c r="B208" s="5"/>
    </row>
    <row r="209" spans="2:2">
      <c r="B209" s="5"/>
    </row>
    <row r="210" spans="2:2">
      <c r="B210" s="5"/>
    </row>
    <row r="211" spans="2:2">
      <c r="B211" s="5"/>
    </row>
    <row r="212" spans="2:2">
      <c r="B212" s="5"/>
    </row>
    <row r="213" spans="2:2">
      <c r="B213" s="5"/>
    </row>
    <row r="214" spans="2:2">
      <c r="B214" s="5"/>
    </row>
    <row r="215" spans="2:2">
      <c r="B215" s="5"/>
    </row>
    <row r="216" spans="2:2">
      <c r="B216" s="5"/>
    </row>
    <row r="217" spans="2:2">
      <c r="B217" s="5"/>
    </row>
    <row r="218" spans="2:2">
      <c r="B218" s="5"/>
    </row>
    <row r="219" spans="2:2">
      <c r="B219" s="5"/>
    </row>
    <row r="220" spans="2:2">
      <c r="B220" s="5"/>
    </row>
    <row r="221" spans="2:2">
      <c r="B221" s="5"/>
    </row>
    <row r="222" spans="2:2">
      <c r="B222" s="5"/>
    </row>
    <row r="223" spans="2:2">
      <c r="B223" s="5"/>
    </row>
    <row r="224" spans="2:2">
      <c r="B224" s="5"/>
    </row>
    <row r="225" spans="2:2">
      <c r="B225" s="5"/>
    </row>
    <row r="226" spans="2:2">
      <c r="B226" s="5"/>
    </row>
    <row r="227" spans="2:2">
      <c r="B227" s="5"/>
    </row>
    <row r="228" spans="2:2">
      <c r="B228" s="5"/>
    </row>
    <row r="229" spans="2:2">
      <c r="B229" s="5"/>
    </row>
    <row r="230" spans="2:2">
      <c r="B230" s="5"/>
    </row>
    <row r="231" spans="2:2">
      <c r="B231" s="5"/>
    </row>
    <row r="232" spans="2:2">
      <c r="B232" s="5"/>
    </row>
    <row r="233" spans="2:2">
      <c r="B233" s="5"/>
    </row>
    <row r="234" spans="2:2">
      <c r="B234" s="5"/>
    </row>
    <row r="235" spans="2:2">
      <c r="B235" s="5"/>
    </row>
    <row r="236" spans="2:2">
      <c r="B236" s="5"/>
    </row>
    <row r="237" spans="2:2">
      <c r="B237" s="5"/>
    </row>
    <row r="238" spans="2:2">
      <c r="B238" s="5"/>
    </row>
    <row r="239" spans="2:2">
      <c r="B239" s="5"/>
    </row>
    <row r="240" spans="2:2">
      <c r="B240" s="5"/>
    </row>
    <row r="241" spans="2:2">
      <c r="B241" s="5"/>
    </row>
    <row r="242" spans="2:2">
      <c r="B242" s="5"/>
    </row>
    <row r="243" spans="2:2">
      <c r="B243" s="5"/>
    </row>
    <row r="244" spans="2:2">
      <c r="B244" s="5"/>
    </row>
    <row r="245" spans="2:2">
      <c r="B245" s="5"/>
    </row>
    <row r="246" spans="2:2">
      <c r="B246" s="5"/>
    </row>
    <row r="247" spans="2:2">
      <c r="B247" s="5"/>
    </row>
    <row r="248" spans="2:2">
      <c r="B248" s="5"/>
    </row>
    <row r="249" spans="2:2">
      <c r="B249" s="5"/>
    </row>
    <row r="250" spans="2:2">
      <c r="B250" s="5"/>
    </row>
    <row r="251" spans="2:2">
      <c r="B251" s="5"/>
    </row>
    <row r="252" spans="2:2">
      <c r="B252" s="5"/>
    </row>
    <row r="253" spans="2:2">
      <c r="B253" s="5"/>
    </row>
    <row r="254" spans="2:2">
      <c r="B254" s="5"/>
    </row>
    <row r="255" spans="2:2">
      <c r="B255" s="5"/>
    </row>
    <row r="256" spans="2:2">
      <c r="B256" s="5"/>
    </row>
    <row r="257" spans="2:2">
      <c r="B257" s="5"/>
    </row>
    <row r="258" spans="2:2">
      <c r="B258" s="5"/>
    </row>
    <row r="259" spans="2:2">
      <c r="B259" s="5"/>
    </row>
    <row r="260" spans="2:2">
      <c r="B260" s="5"/>
    </row>
    <row r="261" spans="2:2">
      <c r="B261" s="5"/>
    </row>
    <row r="262" spans="2:2">
      <c r="B262" s="5"/>
    </row>
    <row r="263" spans="2:2">
      <c r="B263" s="5"/>
    </row>
    <row r="264" spans="2:2">
      <c r="B264" s="5"/>
    </row>
    <row r="265" spans="2:2">
      <c r="B265" s="5"/>
    </row>
    <row r="266" spans="2:2">
      <c r="B266" s="5"/>
    </row>
    <row r="267" spans="2:2">
      <c r="B267" s="5"/>
    </row>
    <row r="268" spans="2:2">
      <c r="B268" s="5"/>
    </row>
    <row r="269" spans="2:2">
      <c r="B269" s="5"/>
    </row>
    <row r="270" spans="2:2">
      <c r="B270" s="5"/>
    </row>
    <row r="271" spans="2:2">
      <c r="B271" s="5"/>
    </row>
    <row r="272" spans="2:2">
      <c r="B272" s="5"/>
    </row>
    <row r="273" spans="2:2">
      <c r="B273" s="5"/>
    </row>
    <row r="274" spans="2:2">
      <c r="B274" s="5"/>
    </row>
    <row r="275" spans="2:2">
      <c r="B275" s="5"/>
    </row>
    <row r="276" spans="2:2">
      <c r="B276" s="5"/>
    </row>
    <row r="277" spans="2:2">
      <c r="B277" s="5"/>
    </row>
    <row r="278" spans="2:2">
      <c r="B278" s="5"/>
    </row>
    <row r="279" spans="2:2">
      <c r="B279" s="5"/>
    </row>
    <row r="280" spans="2:2">
      <c r="B280" s="5"/>
    </row>
    <row r="281" spans="2:2">
      <c r="B281" s="5"/>
    </row>
    <row r="282" spans="2:2">
      <c r="B282" s="5"/>
    </row>
    <row r="283" spans="2:2">
      <c r="B283" s="5"/>
    </row>
    <row r="284" spans="2:2">
      <c r="B284" s="5"/>
    </row>
    <row r="285" spans="2:2">
      <c r="B285" s="5"/>
    </row>
    <row r="286" spans="2:2">
      <c r="B286" s="5"/>
    </row>
    <row r="287" spans="2:2">
      <c r="B287" s="5"/>
    </row>
    <row r="288" spans="2:2">
      <c r="B288" s="5"/>
    </row>
    <row r="289" spans="2:2">
      <c r="B289" s="5"/>
    </row>
    <row r="290" spans="2:2">
      <c r="B290" s="5"/>
    </row>
    <row r="291" spans="2:2">
      <c r="B291" s="5"/>
    </row>
    <row r="292" spans="2:2">
      <c r="B292" s="5"/>
    </row>
    <row r="293" spans="2:2">
      <c r="B293" s="5"/>
    </row>
    <row r="294" spans="2:2">
      <c r="B294" s="5"/>
    </row>
    <row r="295" spans="2:2">
      <c r="B295" s="5"/>
    </row>
    <row r="296" spans="2:2">
      <c r="B296" s="5"/>
    </row>
    <row r="297" spans="2:2">
      <c r="B297" s="5"/>
    </row>
    <row r="298" spans="2:2">
      <c r="B298" s="5"/>
    </row>
    <row r="299" spans="2:2">
      <c r="B299" s="5"/>
    </row>
    <row r="300" spans="2:2">
      <c r="B300" s="5"/>
    </row>
    <row r="301" spans="2:2">
      <c r="B301" s="5"/>
    </row>
    <row r="302" spans="2:2">
      <c r="B302" s="5"/>
    </row>
    <row r="303" spans="2:2">
      <c r="B303" s="5"/>
    </row>
    <row r="304" spans="2:2">
      <c r="B304" s="5"/>
    </row>
  </sheetData>
  <mergeCells count="13">
    <mergeCell ref="V2:W2"/>
    <mergeCell ref="T2:U2"/>
    <mergeCell ref="C2:D2"/>
    <mergeCell ref="F2:G2"/>
    <mergeCell ref="H2:I2"/>
    <mergeCell ref="H13:I13"/>
    <mergeCell ref="J2:K2"/>
    <mergeCell ref="P2:Q2"/>
    <mergeCell ref="R2:S2"/>
    <mergeCell ref="N2:O2"/>
    <mergeCell ref="O13:P13"/>
    <mergeCell ref="L2:M2"/>
    <mergeCell ref="L13:M13"/>
  </mergeCells>
  <phoneticPr fontId="3" type="noConversion"/>
  <pageMargins left="0.19685039370078741" right="0.23622047244094491" top="7.874015748031496E-2" bottom="7.874015748031496E-2" header="0.51181102362204722" footer="0.27559055118110237"/>
  <headerFooter alignWithMargins="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Budget</vt:lpstr>
    </vt:vector>
  </TitlesOfParts>
  <Company>Vancouver Public Library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Zeller</dc:creator>
  <cp:lastModifiedBy>B  Smyth</cp:lastModifiedBy>
  <cp:lastPrinted>2010-08-26T13:37:27Z</cp:lastPrinted>
  <dcterms:created xsi:type="dcterms:W3CDTF">2006-12-06T20:30:38Z</dcterms:created>
  <dcterms:modified xsi:type="dcterms:W3CDTF">2017-02-08T03:27:39Z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-14527650</vt:i4>
  </property>
  <property fmtid="{D5CDD505-2E9C-101B-9397-08002B2CF9AE}" pid="3" name="_EmailSubject">
    <vt:lpwstr>Updated budget with actuals</vt:lpwstr>
  </property>
  <property fmtid="{D5CDD505-2E9C-101B-9397-08002B2CF9AE}" pid="4" name="_AuthorEmail">
    <vt:lpwstr>dawn.bassett@grainscanada.gc.ca</vt:lpwstr>
  </property>
  <property fmtid="{D5CDD505-2E9C-101B-9397-08002B2CF9AE}" pid="5" name="_AuthorEmailDisplayName">
    <vt:lpwstr>Dawn Bassett</vt:lpwstr>
  </property>
  <property fmtid="{D5CDD505-2E9C-101B-9397-08002B2CF9AE}" pid="6" name="_PreviousAdHocReviewCycleID">
    <vt:i4>1168124617</vt:i4>
  </property>
  <property fmtid="{D5CDD505-2E9C-101B-9397-08002B2CF9AE}" pid="7" name="_ReviewingToolsShownOnce">
    <vt:lpwstr/>
  </property>
</Properties>
</file>