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2EE3DA09-5C9F-4011-B3F6-A8046105710F}" xr6:coauthVersionLast="44" xr6:coauthVersionMax="44" xr10:uidLastSave="{00000000-0000-0000-0000-000000000000}"/>
  <bookViews>
    <workbookView xWindow="-108" yWindow="-108" windowWidth="23256" windowHeight="11964" xr2:uid="{A5753FA0-586E-4D10-8FA0-4DC78EEE88BB}"/>
  </bookViews>
  <sheets>
    <sheet name="Instructions" sheetId="7" r:id="rId1"/>
    <sheet name="Cash Flow Projection" sheetId="3" r:id="rId2"/>
    <sheet name="Charts" sheetId="4" r:id="rId3"/>
    <sheet name="Savings and Investments" sheetId="8" r:id="rId4"/>
    <sheet name="Source"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6" i="3" l="1"/>
  <c r="M18" i="8"/>
  <c r="L18" i="8"/>
  <c r="K18" i="8"/>
  <c r="J18" i="8"/>
  <c r="I18" i="8"/>
  <c r="H18" i="8"/>
  <c r="G18" i="8"/>
  <c r="F18" i="8"/>
  <c r="E18" i="8"/>
  <c r="D18" i="8"/>
  <c r="C18" i="8"/>
  <c r="M17" i="8"/>
  <c r="L17" i="8"/>
  <c r="K17" i="8"/>
  <c r="J17" i="8"/>
  <c r="I17" i="8"/>
  <c r="H17" i="8"/>
  <c r="G17" i="8"/>
  <c r="F17" i="8"/>
  <c r="E17" i="8"/>
  <c r="D17" i="8"/>
  <c r="C17" i="8"/>
  <c r="M8" i="8"/>
  <c r="L8" i="8"/>
  <c r="K8" i="8"/>
  <c r="J8" i="8"/>
  <c r="I8" i="8"/>
  <c r="H8" i="8"/>
  <c r="G8" i="8"/>
  <c r="F8" i="8"/>
  <c r="E8" i="8"/>
  <c r="D8" i="8"/>
  <c r="C8" i="8"/>
  <c r="M7" i="8"/>
  <c r="L7" i="8"/>
  <c r="K7" i="8"/>
  <c r="J7" i="8"/>
  <c r="I7" i="8"/>
  <c r="H7" i="8"/>
  <c r="G7" i="8"/>
  <c r="F7" i="8"/>
  <c r="E7" i="8"/>
  <c r="N7" i="8" s="1"/>
  <c r="D7" i="8"/>
  <c r="C7" i="8"/>
  <c r="B8" i="8"/>
  <c r="B7" i="8"/>
  <c r="B18" i="8"/>
  <c r="N18" i="8" s="1"/>
  <c r="B17" i="8"/>
  <c r="N16" i="8"/>
  <c r="N15" i="8"/>
  <c r="N14" i="8"/>
  <c r="N6" i="8"/>
  <c r="M4" i="8"/>
  <c r="M12" i="8" s="1"/>
  <c r="L4" i="8"/>
  <c r="L12" i="8" s="1"/>
  <c r="K4" i="8"/>
  <c r="K12" i="8" s="1"/>
  <c r="J4" i="8"/>
  <c r="J12" i="8" s="1"/>
  <c r="I4" i="8"/>
  <c r="I12" i="8" s="1"/>
  <c r="H4" i="8"/>
  <c r="H12" i="8" s="1"/>
  <c r="G4" i="8"/>
  <c r="G12" i="8" s="1"/>
  <c r="F4" i="8"/>
  <c r="F12" i="8" s="1"/>
  <c r="E4" i="8"/>
  <c r="E12" i="8" s="1"/>
  <c r="D4" i="8"/>
  <c r="D12" i="8" s="1"/>
  <c r="C4" i="8"/>
  <c r="C12" i="8" s="1"/>
  <c r="B4" i="8"/>
  <c r="B12" i="8" s="1"/>
  <c r="N8" i="8" l="1"/>
  <c r="B19" i="8"/>
  <c r="C13" i="8" s="1"/>
  <c r="C19" i="8" s="1"/>
  <c r="D13" i="8" s="1"/>
  <c r="D19" i="8" s="1"/>
  <c r="E13" i="8" s="1"/>
  <c r="E19" i="8" s="1"/>
  <c r="F13" i="8" s="1"/>
  <c r="F19" i="8" s="1"/>
  <c r="G13" i="8" s="1"/>
  <c r="G19" i="8" s="1"/>
  <c r="H13" i="8" s="1"/>
  <c r="H19" i="8" s="1"/>
  <c r="I13" i="8" s="1"/>
  <c r="I19" i="8" s="1"/>
  <c r="J13" i="8" s="1"/>
  <c r="J19" i="8" s="1"/>
  <c r="K13" i="8" s="1"/>
  <c r="K19" i="8" s="1"/>
  <c r="L13" i="8" s="1"/>
  <c r="L19" i="8" s="1"/>
  <c r="M13" i="8" s="1"/>
  <c r="M19" i="8" s="1"/>
  <c r="N17" i="8"/>
  <c r="B9" i="8"/>
  <c r="C5" i="8" s="1"/>
  <c r="C9" i="8" s="1"/>
  <c r="D5" i="8" s="1"/>
  <c r="D9" i="8" s="1"/>
  <c r="E5" i="8" s="1"/>
  <c r="E9" i="8" s="1"/>
  <c r="F5" i="8" s="1"/>
  <c r="F9" i="8" s="1"/>
  <c r="G5" i="8" s="1"/>
  <c r="G9" i="8" s="1"/>
  <c r="H5" i="8" s="1"/>
  <c r="H9" i="8" s="1"/>
  <c r="I5" i="8" s="1"/>
  <c r="I9" i="8" s="1"/>
  <c r="J5" i="8" s="1"/>
  <c r="J9" i="8" s="1"/>
  <c r="K5" i="8" s="1"/>
  <c r="K9" i="8" s="1"/>
  <c r="L5" i="8" s="1"/>
  <c r="L9" i="8" s="1"/>
  <c r="M5" i="8" s="1"/>
  <c r="M9" i="8" s="1"/>
  <c r="Q30" i="3" l="1"/>
  <c r="U30" i="3" s="1"/>
  <c r="S30" i="3"/>
  <c r="T30" i="3"/>
  <c r="S99" i="3" l="1"/>
  <c r="S98" i="3"/>
  <c r="S97" i="3"/>
  <c r="S96" i="3"/>
  <c r="S94" i="3"/>
  <c r="S93" i="3"/>
  <c r="S92"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46" i="3"/>
  <c r="S45" i="3"/>
  <c r="S44" i="3"/>
  <c r="S43" i="3"/>
  <c r="S42" i="3"/>
  <c r="S41" i="3"/>
  <c r="S40" i="3"/>
  <c r="S39" i="3"/>
  <c r="S38" i="3"/>
  <c r="S37" i="3"/>
  <c r="S36" i="3"/>
  <c r="S35" i="3"/>
  <c r="S34" i="3"/>
  <c r="S33" i="3"/>
  <c r="S32" i="3"/>
  <c r="S31" i="3"/>
  <c r="S29" i="3"/>
  <c r="S28" i="3"/>
  <c r="S27" i="3"/>
  <c r="S26" i="3"/>
  <c r="S25" i="3"/>
  <c r="S24" i="3"/>
  <c r="S23" i="3"/>
  <c r="S22" i="3"/>
  <c r="S21" i="3"/>
  <c r="S20" i="3"/>
  <c r="S19" i="3"/>
  <c r="S18" i="3"/>
  <c r="S17" i="3"/>
  <c r="S16" i="3"/>
  <c r="S15" i="3"/>
  <c r="S14" i="3"/>
  <c r="S13" i="3"/>
  <c r="S12" i="3"/>
  <c r="S11" i="3"/>
  <c r="S10" i="3"/>
  <c r="S9" i="3"/>
  <c r="S8" i="3"/>
  <c r="E122" i="3" l="1"/>
  <c r="Q70" i="3"/>
  <c r="U70" i="3" s="1"/>
  <c r="T70" i="3"/>
  <c r="T99" i="3" l="1"/>
  <c r="T98" i="3"/>
  <c r="T97" i="3"/>
  <c r="T96" i="3"/>
  <c r="T94" i="3"/>
  <c r="T93" i="3"/>
  <c r="T92" i="3"/>
  <c r="T85" i="3"/>
  <c r="T84" i="3"/>
  <c r="T83" i="3"/>
  <c r="T82" i="3"/>
  <c r="T81" i="3"/>
  <c r="T80" i="3"/>
  <c r="T79" i="3"/>
  <c r="T78" i="3"/>
  <c r="T77" i="3"/>
  <c r="T76" i="3"/>
  <c r="T75" i="3"/>
  <c r="T74" i="3"/>
  <c r="T73" i="3"/>
  <c r="T72" i="3"/>
  <c r="T71" i="3"/>
  <c r="T69" i="3"/>
  <c r="T68" i="3"/>
  <c r="T67" i="3"/>
  <c r="T66" i="3"/>
  <c r="T65" i="3"/>
  <c r="T64" i="3"/>
  <c r="T63" i="3"/>
  <c r="T61" i="3"/>
  <c r="T60" i="3"/>
  <c r="T59" i="3"/>
  <c r="T56" i="3"/>
  <c r="T55" i="3"/>
  <c r="T51" i="3"/>
  <c r="T46" i="3"/>
  <c r="T45" i="3"/>
  <c r="T44" i="3"/>
  <c r="T43" i="3"/>
  <c r="T42" i="3"/>
  <c r="T41" i="3"/>
  <c r="T40" i="3"/>
  <c r="T39" i="3"/>
  <c r="T38" i="3"/>
  <c r="T37" i="3"/>
  <c r="T36" i="3"/>
  <c r="T35" i="3"/>
  <c r="T34" i="3"/>
  <c r="T33" i="3"/>
  <c r="T32" i="3"/>
  <c r="T31" i="3"/>
  <c r="T29" i="3"/>
  <c r="T28" i="3"/>
  <c r="T27" i="3"/>
  <c r="T25" i="3"/>
  <c r="T24" i="3"/>
  <c r="T23" i="3"/>
  <c r="T22" i="3"/>
  <c r="T21" i="3"/>
  <c r="T20" i="3"/>
  <c r="T19" i="3"/>
  <c r="T18" i="3"/>
  <c r="T17" i="3"/>
  <c r="T16" i="3"/>
  <c r="T15" i="3"/>
  <c r="T14" i="3"/>
  <c r="T13" i="3"/>
  <c r="T12" i="3"/>
  <c r="T11" i="3"/>
  <c r="T10" i="3"/>
  <c r="T9" i="3"/>
  <c r="T8" i="3"/>
  <c r="Q83" i="3"/>
  <c r="U83" i="3" s="1"/>
  <c r="Q82" i="3"/>
  <c r="U82" i="3" s="1"/>
  <c r="Q81" i="3"/>
  <c r="U81" i="3" s="1"/>
  <c r="Q80" i="3"/>
  <c r="U80" i="3" s="1"/>
  <c r="Q79" i="3"/>
  <c r="U79" i="3" s="1"/>
  <c r="Q78" i="3"/>
  <c r="U78" i="3" s="1"/>
  <c r="Q77" i="3"/>
  <c r="U77" i="3" s="1"/>
  <c r="Q76" i="3"/>
  <c r="U76" i="3" s="1"/>
  <c r="Q75" i="3"/>
  <c r="U75" i="3" s="1"/>
  <c r="Q74" i="3"/>
  <c r="U74" i="3" s="1"/>
  <c r="Q73" i="3"/>
  <c r="U73" i="3" s="1"/>
  <c r="Q72" i="3"/>
  <c r="U72" i="3" s="1"/>
  <c r="Q71" i="3"/>
  <c r="U71" i="3" s="1"/>
  <c r="Q69" i="3"/>
  <c r="U69" i="3" s="1"/>
  <c r="Q68" i="3"/>
  <c r="U68" i="3" s="1"/>
  <c r="Q44" i="3"/>
  <c r="U44" i="3" s="1"/>
  <c r="Q43" i="3"/>
  <c r="U43" i="3" s="1"/>
  <c r="Q42" i="3"/>
  <c r="U42" i="3" s="1"/>
  <c r="Q41" i="3"/>
  <c r="U41" i="3" s="1"/>
  <c r="Q40" i="3"/>
  <c r="U40" i="3" s="1"/>
  <c r="Q39" i="3"/>
  <c r="U39" i="3" s="1"/>
  <c r="Q38" i="3"/>
  <c r="U38" i="3" s="1"/>
  <c r="Q37" i="3"/>
  <c r="U37" i="3" s="1"/>
  <c r="Q36" i="3"/>
  <c r="U36" i="3" s="1"/>
  <c r="Q35" i="3"/>
  <c r="U35" i="3" s="1"/>
  <c r="Q34" i="3"/>
  <c r="U34" i="3" s="1"/>
  <c r="Q33" i="3"/>
  <c r="U33" i="3" s="1"/>
  <c r="Q32" i="3"/>
  <c r="U32" i="3" s="1"/>
  <c r="Q31" i="3"/>
  <c r="U31" i="3" s="1"/>
  <c r="Q29" i="3"/>
  <c r="U29" i="3" s="1"/>
  <c r="Q8" i="3"/>
  <c r="U8" i="3" s="1"/>
  <c r="D47" i="3"/>
  <c r="Q11" i="3"/>
  <c r="U11" i="3" s="1"/>
  <c r="A2" i="6"/>
  <c r="E6" i="3"/>
  <c r="U84" i="3"/>
  <c r="T62" i="3"/>
  <c r="U56" i="3"/>
  <c r="T53" i="3"/>
  <c r="T58" i="3"/>
  <c r="Q10" i="3"/>
  <c r="U10" i="3" s="1"/>
  <c r="Q12" i="3"/>
  <c r="Q13" i="3"/>
  <c r="Q14" i="3"/>
  <c r="Q15" i="3"/>
  <c r="Q16" i="3"/>
  <c r="Q17" i="3"/>
  <c r="Q18" i="3"/>
  <c r="Q19" i="3"/>
  <c r="Q20" i="3"/>
  <c r="Q21" i="3"/>
  <c r="U21" i="3" s="1"/>
  <c r="Q22" i="3"/>
  <c r="U22" i="3" s="1"/>
  <c r="Q23" i="3"/>
  <c r="U23" i="3" s="1"/>
  <c r="Q24" i="3"/>
  <c r="U24" i="3" s="1"/>
  <c r="Q25" i="3"/>
  <c r="U25" i="3" s="1"/>
  <c r="Q27" i="3"/>
  <c r="U27" i="3" s="1"/>
  <c r="Q28" i="3"/>
  <c r="U28" i="3" s="1"/>
  <c r="Q45" i="3"/>
  <c r="U45" i="3" s="1"/>
  <c r="Q46" i="3"/>
  <c r="P47" i="3"/>
  <c r="O47" i="3"/>
  <c r="N47" i="3"/>
  <c r="L47" i="3"/>
  <c r="K47" i="3"/>
  <c r="J47" i="3"/>
  <c r="H47" i="3"/>
  <c r="G47" i="3"/>
  <c r="F47" i="3"/>
  <c r="T26" i="3"/>
  <c r="O122" i="3"/>
  <c r="N122" i="3"/>
  <c r="M122" i="3"/>
  <c r="L122" i="3"/>
  <c r="K122" i="3"/>
  <c r="I122" i="3"/>
  <c r="H122" i="3"/>
  <c r="G122" i="3"/>
  <c r="F122" i="3"/>
  <c r="C86" i="3"/>
  <c r="T57" i="3"/>
  <c r="T54" i="3"/>
  <c r="T52" i="3"/>
  <c r="C47" i="3"/>
  <c r="Q9" i="3"/>
  <c r="U9" i="3" s="1"/>
  <c r="P6" i="3"/>
  <c r="O6" i="3"/>
  <c r="N6" i="3"/>
  <c r="M6" i="3"/>
  <c r="L6" i="3"/>
  <c r="K6" i="3"/>
  <c r="J6" i="3"/>
  <c r="I6" i="3"/>
  <c r="H6" i="3"/>
  <c r="G6" i="3"/>
  <c r="F6" i="3"/>
  <c r="E47" i="3" l="1"/>
  <c r="I47" i="3"/>
  <c r="M47" i="3"/>
  <c r="M106" i="3" s="1"/>
  <c r="J4" i="6" s="1"/>
  <c r="P49" i="3"/>
  <c r="P90" i="3" s="1"/>
  <c r="Q26" i="3"/>
  <c r="U26" i="3" s="1"/>
  <c r="H49" i="3"/>
  <c r="H90" i="3" s="1"/>
  <c r="L49" i="3"/>
  <c r="L90" i="3" s="1"/>
  <c r="E49" i="3"/>
  <c r="E90" i="3" s="1"/>
  <c r="I49" i="3"/>
  <c r="I90" i="3" s="1"/>
  <c r="M49" i="3"/>
  <c r="M90" i="3" s="1"/>
  <c r="F49" i="3"/>
  <c r="F90" i="3" s="1"/>
  <c r="J49" i="3"/>
  <c r="J90" i="3" s="1"/>
  <c r="N49" i="3"/>
  <c r="N90" i="3" s="1"/>
  <c r="G49" i="3"/>
  <c r="G90" i="3" s="1"/>
  <c r="K49" i="3"/>
  <c r="K90" i="3" s="1"/>
  <c r="O49" i="3"/>
  <c r="O90" i="3" s="1"/>
  <c r="J122" i="3"/>
  <c r="Q67" i="3"/>
  <c r="U67" i="3" s="1"/>
  <c r="F106" i="3"/>
  <c r="C4" i="6" s="1"/>
  <c r="J106" i="3"/>
  <c r="G4" i="6" s="1"/>
  <c r="N106" i="3"/>
  <c r="K4" i="6" s="1"/>
  <c r="U12" i="3"/>
  <c r="U13" i="3"/>
  <c r="U14" i="3"/>
  <c r="U15" i="3"/>
  <c r="U16" i="3"/>
  <c r="U17" i="3"/>
  <c r="U18" i="3"/>
  <c r="U19" i="3"/>
  <c r="H106" i="3"/>
  <c r="E4" i="6" s="1"/>
  <c r="L106" i="3"/>
  <c r="I4" i="6" s="1"/>
  <c r="P106" i="3"/>
  <c r="M4" i="6" s="1"/>
  <c r="U20" i="3"/>
  <c r="I106" i="3"/>
  <c r="F4" i="6" s="1"/>
  <c r="Q55" i="3"/>
  <c r="U55" i="3" s="1"/>
  <c r="Q96" i="3"/>
  <c r="U96" i="3" s="1"/>
  <c r="Q97" i="3"/>
  <c r="U97" i="3" s="1"/>
  <c r="Q98" i="3"/>
  <c r="U98" i="3" s="1"/>
  <c r="Q60" i="3"/>
  <c r="U60" i="3" s="1"/>
  <c r="G106" i="3"/>
  <c r="D4" i="6" s="1"/>
  <c r="K106" i="3"/>
  <c r="H4" i="6" s="1"/>
  <c r="O106" i="3"/>
  <c r="L4" i="6" s="1"/>
  <c r="Q58" i="3"/>
  <c r="U58" i="3" s="1"/>
  <c r="Q59" i="3"/>
  <c r="U59" i="3" s="1"/>
  <c r="Q61" i="3"/>
  <c r="U61" i="3" s="1"/>
  <c r="Q62" i="3"/>
  <c r="U62" i="3" s="1"/>
  <c r="Q64" i="3"/>
  <c r="U64" i="3" s="1"/>
  <c r="Q53" i="3"/>
  <c r="U53" i="3" s="1"/>
  <c r="Q85" i="3"/>
  <c r="U85" i="3" s="1"/>
  <c r="Q93" i="3"/>
  <c r="U93" i="3" s="1"/>
  <c r="U46" i="3"/>
  <c r="Q63" i="3"/>
  <c r="U63" i="3" s="1"/>
  <c r="Q65" i="3"/>
  <c r="U65" i="3" s="1"/>
  <c r="Q94" i="3"/>
  <c r="U94" i="3" s="1"/>
  <c r="Q99" i="3"/>
  <c r="U99" i="3" s="1"/>
  <c r="Q66" i="3"/>
  <c r="U66" i="3" s="1"/>
  <c r="P122" i="3"/>
  <c r="Q92" i="3"/>
  <c r="U92" i="3" s="1"/>
  <c r="Q51" i="3"/>
  <c r="U51" i="3" s="1"/>
  <c r="P86" i="3"/>
  <c r="P107" i="3" s="1"/>
  <c r="M5" i="6" s="1"/>
  <c r="D86" i="3"/>
  <c r="D88" i="3" s="1"/>
  <c r="D101" i="3" l="1"/>
  <c r="T47" i="3"/>
  <c r="S47" i="3"/>
  <c r="E106" i="3"/>
  <c r="B4" i="6" s="1"/>
  <c r="K1" i="6"/>
  <c r="K3" i="6" s="1"/>
  <c r="E1" i="6"/>
  <c r="E3" i="6" s="1"/>
  <c r="M6" i="6"/>
  <c r="L1" i="6"/>
  <c r="L3" i="6" s="1"/>
  <c r="G1" i="6"/>
  <c r="G3" i="6" s="1"/>
  <c r="F1" i="6"/>
  <c r="F3" i="6" s="1"/>
  <c r="J1" i="6"/>
  <c r="J3" i="6" s="1"/>
  <c r="H1" i="6"/>
  <c r="H3" i="6" s="1"/>
  <c r="C1" i="6"/>
  <c r="C3" i="6" s="1"/>
  <c r="B1" i="6"/>
  <c r="B3" i="6" s="1"/>
  <c r="M1" i="6"/>
  <c r="M3" i="6" s="1"/>
  <c r="D1" i="6"/>
  <c r="D3" i="6" s="1"/>
  <c r="I1" i="6"/>
  <c r="I3" i="6" s="1"/>
  <c r="Q47" i="3"/>
  <c r="M86" i="3"/>
  <c r="M107" i="3" s="1"/>
  <c r="J5" i="6" s="1"/>
  <c r="J6" i="6" s="1"/>
  <c r="J86" i="3"/>
  <c r="J107" i="3" s="1"/>
  <c r="G5" i="6" s="1"/>
  <c r="G6" i="6" s="1"/>
  <c r="O86" i="3"/>
  <c r="O107" i="3" s="1"/>
  <c r="L5" i="6" s="1"/>
  <c r="L6" i="6" s="1"/>
  <c r="I86" i="3"/>
  <c r="G86" i="3"/>
  <c r="G107" i="3" s="1"/>
  <c r="D5" i="6" s="1"/>
  <c r="D6" i="6" s="1"/>
  <c r="F86" i="3"/>
  <c r="K86" i="3"/>
  <c r="K107" i="3" s="1"/>
  <c r="H5" i="6" s="1"/>
  <c r="H6" i="6" s="1"/>
  <c r="N86" i="3"/>
  <c r="N107" i="3" s="1"/>
  <c r="K5" i="6" s="1"/>
  <c r="K6" i="6" s="1"/>
  <c r="L86" i="3"/>
  <c r="Q52" i="3"/>
  <c r="U52" i="3" s="1"/>
  <c r="H86" i="3"/>
  <c r="Q54" i="3"/>
  <c r="U54" i="3" s="1"/>
  <c r="P88" i="3"/>
  <c r="P101" i="3" s="1"/>
  <c r="E86" i="3"/>
  <c r="S86" i="3" s="1"/>
  <c r="Q122" i="3"/>
  <c r="Q57" i="3"/>
  <c r="U57" i="3" s="1"/>
  <c r="E107" i="3" l="1"/>
  <c r="B5" i="6" s="1"/>
  <c r="B6" i="6" s="1"/>
  <c r="T86" i="3"/>
  <c r="F88" i="3"/>
  <c r="F101" i="3" s="1"/>
  <c r="F107" i="3"/>
  <c r="C5" i="6" s="1"/>
  <c r="C6" i="6" s="1"/>
  <c r="L88" i="3"/>
  <c r="L101" i="3" s="1"/>
  <c r="L107" i="3"/>
  <c r="I5" i="6" s="1"/>
  <c r="I6" i="6" s="1"/>
  <c r="I88" i="3"/>
  <c r="I101" i="3" s="1"/>
  <c r="I107" i="3"/>
  <c r="F5" i="6" s="1"/>
  <c r="F6" i="6" s="1"/>
  <c r="H88" i="3"/>
  <c r="H101" i="3" s="1"/>
  <c r="H107" i="3"/>
  <c r="E5" i="6" s="1"/>
  <c r="E6" i="6" s="1"/>
  <c r="M88" i="3"/>
  <c r="M101" i="3" s="1"/>
  <c r="O88" i="3"/>
  <c r="O101" i="3" s="1"/>
  <c r="J88" i="3"/>
  <c r="J101" i="3" s="1"/>
  <c r="G88" i="3"/>
  <c r="G101" i="3" s="1"/>
  <c r="N88" i="3"/>
  <c r="N101" i="3" s="1"/>
  <c r="K88" i="3"/>
  <c r="K101" i="3" s="1"/>
  <c r="E88" i="3"/>
  <c r="U47" i="3"/>
  <c r="Q86" i="3"/>
  <c r="U86" i="3" s="1"/>
  <c r="S88" i="3" l="1"/>
  <c r="E101" i="3"/>
  <c r="T88" i="3"/>
  <c r="T101" i="3"/>
  <c r="Q88" i="3"/>
  <c r="S101" i="3" l="1"/>
  <c r="E103" i="3"/>
  <c r="F103" i="3" s="1"/>
  <c r="G103" i="3" s="1"/>
  <c r="H103" i="3" s="1"/>
  <c r="I103" i="3" s="1"/>
  <c r="J103" i="3" s="1"/>
  <c r="K103" i="3" s="1"/>
  <c r="L103" i="3" s="1"/>
  <c r="M103" i="3" s="1"/>
  <c r="N103" i="3" s="1"/>
  <c r="O103" i="3" s="1"/>
  <c r="P103" i="3" s="1"/>
  <c r="Q101" i="3"/>
  <c r="U101" i="3" s="1"/>
  <c r="U88" i="3"/>
  <c r="B2" i="6" l="1"/>
  <c r="C2" i="6"/>
  <c r="D2" i="6" l="1"/>
  <c r="E2" i="6" l="1"/>
  <c r="F2" i="6" l="1"/>
  <c r="G2" i="6" l="1"/>
  <c r="H2" i="6" l="1"/>
  <c r="I2" i="6" l="1"/>
  <c r="J2" i="6" l="1"/>
  <c r="K2" i="6" l="1"/>
  <c r="L2" i="6" l="1"/>
  <c r="M2" i="6" l="1"/>
</calcChain>
</file>

<file path=xl/sharedStrings.xml><?xml version="1.0" encoding="utf-8"?>
<sst xmlns="http://schemas.openxmlformats.org/spreadsheetml/2006/main" count="200" uniqueCount="138">
  <si>
    <t xml:space="preserve">Fiscal Year Begins (month) </t>
  </si>
  <si>
    <t>Beginning Cash Balance</t>
  </si>
  <si>
    <t>CASH RECEIPTS</t>
  </si>
  <si>
    <t>Membership Revenue</t>
  </si>
  <si>
    <t>Architects</t>
  </si>
  <si>
    <t>Associates</t>
  </si>
  <si>
    <t>Allied</t>
  </si>
  <si>
    <t>Program Revenue</t>
  </si>
  <si>
    <t>Education</t>
  </si>
  <si>
    <t>Document Sales</t>
  </si>
  <si>
    <t>Event Revenue</t>
  </si>
  <si>
    <t>AIA Revenue Share</t>
  </si>
  <si>
    <t>Government Contracts</t>
  </si>
  <si>
    <t>Federal</t>
  </si>
  <si>
    <t>State/Local</t>
  </si>
  <si>
    <t>Other Revenue</t>
  </si>
  <si>
    <t>Interest Income</t>
  </si>
  <si>
    <t>Rental Income</t>
  </si>
  <si>
    <t>Special events</t>
  </si>
  <si>
    <t>Miscellaneous</t>
  </si>
  <si>
    <t>Prior Year Receivables</t>
  </si>
  <si>
    <t>Collection of receivables</t>
  </si>
  <si>
    <t>Total Cash Receipts</t>
  </si>
  <si>
    <t>CASH DISBURSEMENTS</t>
  </si>
  <si>
    <t>Personnel</t>
  </si>
  <si>
    <t>Salaries &amp; wages</t>
  </si>
  <si>
    <t>Payroll taxes</t>
  </si>
  <si>
    <t>Medical benefits</t>
  </si>
  <si>
    <t>Pension contributions</t>
  </si>
  <si>
    <t>Other personnel expenses</t>
  </si>
  <si>
    <t>Other Expenses</t>
  </si>
  <si>
    <t>Rent</t>
  </si>
  <si>
    <t>Utilities</t>
  </si>
  <si>
    <t>Professional services</t>
  </si>
  <si>
    <t xml:space="preserve">Conferences &amp; meetings </t>
  </si>
  <si>
    <t>Travel</t>
  </si>
  <si>
    <t>Printing</t>
  </si>
  <si>
    <t>Technology</t>
  </si>
  <si>
    <t>Interest expense</t>
  </si>
  <si>
    <t>Special events expenses</t>
  </si>
  <si>
    <t>Bank fees</t>
  </si>
  <si>
    <t>Other</t>
  </si>
  <si>
    <t>Prior Year Accruals</t>
  </si>
  <si>
    <t>Total Cash Disbursements</t>
  </si>
  <si>
    <t>CAPITAL AND FINANCING</t>
  </si>
  <si>
    <t>Cash Receipts</t>
  </si>
  <si>
    <t>Cash Disbursements</t>
  </si>
  <si>
    <t>Capital purchases</t>
  </si>
  <si>
    <t>Repayment of loan principal</t>
  </si>
  <si>
    <t>NET CASH EXCESS (SHORTFALL)</t>
  </si>
  <si>
    <t>Yes</t>
  </si>
  <si>
    <t>No</t>
  </si>
  <si>
    <t>Webinars</t>
  </si>
  <si>
    <t>Payments for Prior Year</t>
  </si>
  <si>
    <t>CASH BALANCE</t>
  </si>
  <si>
    <t>Fall Conference</t>
  </si>
  <si>
    <t>Spring Conference</t>
  </si>
  <si>
    <t>Component Cash Projection Example</t>
  </si>
  <si>
    <t>Transfers from savings</t>
  </si>
  <si>
    <t>Transfers from investments</t>
  </si>
  <si>
    <t>Transfers to savings</t>
  </si>
  <si>
    <t>Transfers to investments</t>
  </si>
  <si>
    <t>Actual</t>
  </si>
  <si>
    <t>PROJECTED TOTAL</t>
  </si>
  <si>
    <t>Net Cash Receipts (Disbursements)</t>
  </si>
  <si>
    <t>(Cash Receipts)</t>
  </si>
  <si>
    <t>(Cash Disbursements)</t>
  </si>
  <si>
    <t>Excess (Shortfall) Cashflow from Operations</t>
  </si>
  <si>
    <t>Disclaimer</t>
  </si>
  <si>
    <t>Prior Year Items Clearing</t>
  </si>
  <si>
    <t>Cash received from loans</t>
  </si>
  <si>
    <t>1. Input Fiscal Year Beginning</t>
  </si>
  <si>
    <t>Cell C3 should be the beginning month of the organization's fiscal year.  If you are on a calendar year, the beginning month is January.</t>
  </si>
  <si>
    <t>2. Input Cash Balance</t>
  </si>
  <si>
    <t>Cell C4 should be the beginning cash balance per the general ledger as of the beginning of the fiscal year. (January 1st for calendar year organizations)</t>
  </si>
  <si>
    <t>Budget Total</t>
  </si>
  <si>
    <t>3. Customize Categorization</t>
  </si>
  <si>
    <t>Columns A and B denote the categories of cash receipts and disbursements.  They may be customized as necessary</t>
  </si>
  <si>
    <t>Sheet Protection</t>
  </si>
  <si>
    <t>4. Input Budget</t>
  </si>
  <si>
    <t>Column D should contain the budget for the organization with the exceptions of non cash items such as depreciation and amortization.  Also, items that do not directly affect the cash (bank) account such as investment earnings and investment management fees should be excluded.</t>
  </si>
  <si>
    <t>Projected</t>
  </si>
  <si>
    <t>6.  Input Projections</t>
  </si>
  <si>
    <t>Input projected values into columns E:P for the months which actuals are not available (current and future months)</t>
  </si>
  <si>
    <t>As actuals become available, input the actual amounts received and disbursed in columns E:P.  Also change row 5 to "actuals" for all columns containing actuals.</t>
  </si>
  <si>
    <t>7. Adjust for prior year receivables and accruals</t>
  </si>
  <si>
    <t>8. Enter Financing and Capital Transactions</t>
  </si>
  <si>
    <t>Capital purchases, withdrawals/deposits from savings and investments and loan proceeds/principal payments should be entered in rows 90:99 of the template</t>
  </si>
  <si>
    <t>Actuals Total</t>
  </si>
  <si>
    <t>Projections Total</t>
  </si>
  <si>
    <t>Projected Total Variance</t>
  </si>
  <si>
    <t>Copyright © 2020. The American Institute of Architects. All rights reserved.</t>
  </si>
  <si>
    <t>Rows 45 and 84 of the template allow for adjustments for the receipt and disbursement of items accounted for in the prior year.  You may skip this step if you are on a cash basis.</t>
  </si>
  <si>
    <t>Outputs</t>
  </si>
  <si>
    <t>Instructions</t>
  </si>
  <si>
    <t>General</t>
  </si>
  <si>
    <t>This is the projected total which adds both the actuals and projections in columns P:Q</t>
  </si>
  <si>
    <t>Projected Total: Column Q</t>
  </si>
  <si>
    <t>Actuals Total: Column S</t>
  </si>
  <si>
    <t>Projections Total: Column T</t>
  </si>
  <si>
    <t>This is the year to date total for all actuals input (past months).  If cells E5:H5 are labeled as actuals, the column will total January through March.</t>
  </si>
  <si>
    <t>This column is the total of projection columns (current and future months).  If April through December are projections, cells I5:P5 should be "Projected" and this column will total April through December</t>
  </si>
  <si>
    <t>This column is the difference between the budget in column D and the projected total in column Q</t>
  </si>
  <si>
    <t>Projected Variance: Column U</t>
  </si>
  <si>
    <t>Total Cash Receipts: Row 46</t>
  </si>
  <si>
    <t>Total Cash Disbursements: Row 85</t>
  </si>
  <si>
    <t>This is the total of all operating cash receipts.  It should equal the total deposits into the bank account for months that are actuals</t>
  </si>
  <si>
    <t>This is the total of all operating cash disbursements.  It should equal the total expenses recorded in a month for actuals months (past months) if one reconciles for non cash expenses (depreciation) and expenses not paid out of the cash account (investment fees)</t>
  </si>
  <si>
    <t>Net Cash Provided by Operations: Row 87</t>
  </si>
  <si>
    <t>This is the cash receipts less the cash disbursements</t>
  </si>
  <si>
    <t>NET CASH EXCESS (SHORTFALL): Row 100</t>
  </si>
  <si>
    <t>This is the total cash inflow/outflow for the applicable period</t>
  </si>
  <si>
    <t>CASH BALANCE: Row 102</t>
  </si>
  <si>
    <t>This total should match the GL cash balance as of the end of the month for actual months and is the projected cash balance in projected months</t>
  </si>
  <si>
    <t>This worksheet has been made available as a convenience to AIA Components.  The American Institute of Architects makes no assurances or guarantees regarding the accuracy of the formulas or the information contained herein.  Please review all inputs and calculations carefully before relying on this worksheet for financial information.</t>
  </si>
  <si>
    <t>The cash flow projection worksheet contains protections to prevent the formulas and structure from being changed.  The password to changed the sheet is "budget".  Once the password is entered, any necessary changes can be made. To unprotect the sheet, go to "Review" then "Unprotect Sheet"</t>
  </si>
  <si>
    <t>5. Input Actuals</t>
  </si>
  <si>
    <t>KDY:</t>
  </si>
  <si>
    <t>Savings</t>
  </si>
  <si>
    <t>Savings and Investments Rolling Balance</t>
  </si>
  <si>
    <t>Beginning Balance</t>
  </si>
  <si>
    <t>Interest</t>
  </si>
  <si>
    <t>Withdrawals</t>
  </si>
  <si>
    <t>Deposits</t>
  </si>
  <si>
    <t>Ending Balance</t>
  </si>
  <si>
    <t>Investments</t>
  </si>
  <si>
    <t>Interest and Dividends</t>
  </si>
  <si>
    <t>Realized Gains (Losses)</t>
  </si>
  <si>
    <t>Unrealized Gains (Losses)</t>
  </si>
  <si>
    <t>Projected Totals</t>
  </si>
  <si>
    <t>Notes</t>
  </si>
  <si>
    <t>Savings and Investments</t>
  </si>
  <si>
    <t>Adding rows on the cash projection</t>
  </si>
  <si>
    <t>Yellow = Input (enter data)</t>
  </si>
  <si>
    <t>Grey = No data Entry</t>
  </si>
  <si>
    <t xml:space="preserve">In order to add rows to the cash receipts or cash disbursements area on the cash projection, you need to remove the protection on the sheet.  When you are in the cash flow projection sheet, go to review, sheet protection and enter the password.  Once you do so, you can insert or delete rows.  Remember to copy and past the formulas from another line item to new rows. </t>
  </si>
  <si>
    <t>The savings and investments tab allows you to track the balance in these accounts based on inputs.  Inputs are in yellow.  The grey cells either link to the cash flow projection sheet or are formulas. This sheet is also protected with the password "budget"</t>
  </si>
  <si>
    <t>Other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</si>
</sst>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164" formatCode="mmmm"/>
    <numFmt numFmtId="165" formatCode="&quot;$&quot;#,##0"/>
    <numFmt numFmtId="166" formatCode="mmm"/>
    <numFmt numFmtId="167" formatCode="_(&quot;$&quot;* #,##0_);_(&quot;$&quot;* \(#,##0\);_(&quot;$&quot;* &quot;-&quot;??_);_(@_)"/>
  </numFmts>
  <fonts count="6"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s>
  <borders count="16">
    <border>
      <left/>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3">
    <xf numFmtId="0" fontId="0" fillId="0" borderId="0" xfId="0"/>
    <xf numFmtId="42" fontId="0" fillId="0" borderId="0" xfId="0" applyNumberFormat="1"/>
    <xf numFmtId="3" fontId="0" fillId="0" borderId="0" xfId="0" applyNumberFormat="1"/>
    <xf numFmtId="37" fontId="0" fillId="0" borderId="0" xfId="0" applyNumberFormat="1"/>
    <xf numFmtId="38" fontId="0" fillId="0" borderId="0" xfId="0" applyNumberFormat="1"/>
    <xf numFmtId="5" fontId="0" fillId="0" borderId="0" xfId="0" applyNumberFormat="1"/>
    <xf numFmtId="6" fontId="0" fillId="0" borderId="0" xfId="0" applyNumberFormat="1"/>
    <xf numFmtId="0" fontId="0" fillId="3" borderId="0" xfId="0" applyFill="1"/>
    <xf numFmtId="166" fontId="0" fillId="3" borderId="0" xfId="0" applyNumberFormat="1" applyFill="1"/>
    <xf numFmtId="42" fontId="0" fillId="3" borderId="0" xfId="0" applyNumberFormat="1" applyFill="1"/>
    <xf numFmtId="5" fontId="0" fillId="0" borderId="0" xfId="0" applyNumberFormat="1" applyFill="1"/>
    <xf numFmtId="42" fontId="0" fillId="0" borderId="0" xfId="0" applyNumberFormat="1" applyFill="1"/>
    <xf numFmtId="167" fontId="0" fillId="0" borderId="0" xfId="0" applyNumberFormat="1" applyFill="1"/>
    <xf numFmtId="0" fontId="2" fillId="0" borderId="0" xfId="0" applyFont="1"/>
    <xf numFmtId="0" fontId="0" fillId="0" borderId="7" xfId="0" applyBorder="1"/>
    <xf numFmtId="0" fontId="0" fillId="0" borderId="2" xfId="0" applyBorder="1"/>
    <xf numFmtId="0" fontId="0" fillId="0" borderId="3" xfId="0"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2" xfId="0" applyFill="1" applyBorder="1"/>
    <xf numFmtId="0" fontId="0" fillId="3" borderId="11" xfId="0" applyFill="1" applyBorder="1"/>
    <xf numFmtId="42" fontId="0" fillId="3" borderId="11" xfId="0" applyNumberFormat="1" applyFill="1" applyBorder="1"/>
    <xf numFmtId="42" fontId="0" fillId="0" borderId="11" xfId="0" applyNumberFormat="1" applyBorder="1"/>
    <xf numFmtId="5" fontId="0" fillId="3" borderId="11" xfId="0" applyNumberFormat="1" applyFill="1" applyBorder="1"/>
    <xf numFmtId="5" fontId="0" fillId="3" borderId="10" xfId="0" applyNumberFormat="1" applyFill="1" applyBorder="1"/>
    <xf numFmtId="42" fontId="0" fillId="3" borderId="10" xfId="0" applyNumberFormat="1" applyFill="1" applyBorder="1"/>
    <xf numFmtId="6" fontId="0" fillId="0" borderId="10" xfId="0" applyNumberFormat="1" applyBorder="1"/>
    <xf numFmtId="0" fontId="0" fillId="3" borderId="10" xfId="0" applyFill="1" applyBorder="1"/>
    <xf numFmtId="6" fontId="0" fillId="0" borderId="10" xfId="0" applyNumberFormat="1" applyFill="1" applyBorder="1"/>
    <xf numFmtId="0" fontId="0" fillId="3" borderId="8" xfId="0" applyFill="1" applyBorder="1"/>
    <xf numFmtId="0" fontId="0" fillId="3" borderId="8" xfId="0" applyFill="1" applyBorder="1" applyAlignment="1">
      <alignment horizontal="center" wrapText="1"/>
    </xf>
    <xf numFmtId="164" fontId="0" fillId="3" borderId="8" xfId="0" applyNumberFormat="1" applyFill="1" applyBorder="1" applyAlignment="1">
      <alignment horizontal="center"/>
    </xf>
    <xf numFmtId="42" fontId="0" fillId="3" borderId="8" xfId="0" applyNumberFormat="1" applyFill="1" applyBorder="1" applyAlignment="1">
      <alignment horizontal="center" wrapText="1"/>
    </xf>
    <xf numFmtId="42" fontId="0" fillId="0" borderId="8" xfId="0" applyNumberFormat="1" applyBorder="1"/>
    <xf numFmtId="0" fontId="0" fillId="0" borderId="8" xfId="0" applyBorder="1"/>
    <xf numFmtId="3" fontId="0" fillId="3" borderId="8" xfId="0" applyNumberFormat="1" applyFill="1" applyBorder="1"/>
    <xf numFmtId="41" fontId="0" fillId="0" borderId="0" xfId="0" applyNumberFormat="1" applyProtection="1">
      <protection locked="0"/>
    </xf>
    <xf numFmtId="41" fontId="0" fillId="2" borderId="0" xfId="0" applyNumberFormat="1" applyFill="1" applyProtection="1">
      <protection locked="0"/>
    </xf>
    <xf numFmtId="0" fontId="0" fillId="0" borderId="0" xfId="0" applyProtection="1">
      <protection locked="0"/>
    </xf>
    <xf numFmtId="164" fontId="0" fillId="2" borderId="3" xfId="0" applyNumberFormat="1" applyFill="1" applyBorder="1" applyAlignment="1" applyProtection="1">
      <alignment horizontal="left"/>
      <protection locked="0"/>
    </xf>
    <xf numFmtId="165" fontId="0" fillId="2" borderId="6" xfId="0" applyNumberFormat="1" applyFill="1" applyBorder="1" applyProtection="1">
      <protection locked="0"/>
    </xf>
    <xf numFmtId="0" fontId="0" fillId="2" borderId="0" xfId="0" applyFill="1" applyProtection="1">
      <protection locked="0"/>
    </xf>
    <xf numFmtId="0" fontId="0" fillId="0" borderId="0" xfId="0" applyAlignment="1">
      <alignment vertical="center"/>
    </xf>
    <xf numFmtId="0" fontId="1" fillId="0" borderId="15" xfId="0" applyFont="1" applyBorder="1"/>
    <xf numFmtId="0" fontId="5" fillId="4" borderId="15" xfId="0" applyFont="1" applyFill="1" applyBorder="1" applyAlignment="1">
      <alignment vertical="top" wrapText="1"/>
    </xf>
    <xf numFmtId="0" fontId="0" fillId="0" borderId="15" xfId="0" applyBorder="1"/>
    <xf numFmtId="0" fontId="0" fillId="0" borderId="15" xfId="0" applyBorder="1" applyAlignment="1">
      <alignment wrapText="1"/>
    </xf>
    <xf numFmtId="0" fontId="4" fillId="0" borderId="0" xfId="0"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0" fillId="2" borderId="1" xfId="0" applyFill="1" applyBorder="1" applyAlignment="1">
      <alignment horizontal="left"/>
    </xf>
    <xf numFmtId="0" fontId="0" fillId="2" borderId="0" xfId="0" applyFill="1" applyBorder="1" applyAlignment="1">
      <alignment horizontal="left"/>
    </xf>
    <xf numFmtId="0" fontId="0" fillId="2" borderId="9" xfId="0" applyFill="1" applyBorder="1" applyAlignment="1">
      <alignment horizontal="left"/>
    </xf>
    <xf numFmtId="41" fontId="0" fillId="3" borderId="0" xfId="0" applyNumberFormat="1" applyFill="1"/>
    <xf numFmtId="0" fontId="0" fillId="0" borderId="10" xfId="0" applyBorder="1"/>
    <xf numFmtId="41" fontId="0" fillId="3" borderId="10" xfId="0" applyNumberFormat="1" applyFill="1" applyBorder="1"/>
    <xf numFmtId="0" fontId="4" fillId="0" borderId="0" xfId="0" applyFont="1" applyAlignment="1">
      <alignment horizontal="center"/>
    </xf>
    <xf numFmtId="41" fontId="0" fillId="0" borderId="0" xfId="0" applyNumberFormat="1" applyFill="1"/>
  </cellXfs>
  <cellStyles count="2">
    <cellStyle name="Normal" xfId="0" builtinId="0"/>
    <cellStyle name="Normal 2" xfId="1" xr:uid="{85C3E547-0D82-44F4-9CBD-6C87065AE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Source!$A$2</c:f>
              <c:strCache>
                <c:ptCount val="1"/>
                <c:pt idx="0">
                  <c:v>CASH BALANCE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Source!$B$1:$M$1</c:f>
              <c:numCache>
                <c:formatCode>mmm</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Source!$B$2:$M$2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275-436E-9F1E-F8278EF53ACC}"/>
            </c:ext>
          </c:extLst>
        </c:ser>
        <c:dLbls>
          <c:showLegendKey val="0"/>
          <c:showVal val="0"/>
          <c:showCatName val="0"/>
          <c:showSerName val="0"/>
          <c:showPercent val="0"/>
          <c:showBubbleSize val="0"/>
        </c:dLbls>
        <c:smooth val="0"/>
        <c:axId val="680136448"/>
        <c:axId val="680136776"/>
      </c:lineChart>
      <c:dateAx>
        <c:axId val="680136448"/>
        <c:scaling>
          <c:orientation val="minMax"/>
        </c:scaling>
        <c:delete val="0"/>
        <c:axPos val="b"/>
        <c:numFmt formatCode="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136776"/>
        <c:crosses val="autoZero"/>
        <c:auto val="1"/>
        <c:lblOffset val="100"/>
        <c:baseTimeUnit val="months"/>
      </c:dateAx>
      <c:valAx>
        <c:axId val="6801367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136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a:t>
            </a:r>
            <a:r>
              <a:rPr lang="en-US" b="1" baseline="0"/>
              <a:t> Receipts and Disbursements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Source!$A$4</c:f>
              <c:strCache>
                <c:ptCount val="1"/>
                <c:pt idx="0">
                  <c:v>Cash Receipts</c:v>
                </c:pt>
              </c:strCache>
            </c:strRef>
          </c:tx>
          <c:spPr>
            <a:solidFill>
              <a:schemeClr val="accent1"/>
            </a:solidFill>
            <a:ln>
              <a:noFill/>
            </a:ln>
            <a:effectLst/>
          </c:spPr>
          <c:invertIfNegative val="0"/>
          <c:cat>
            <c:numRef>
              <c:f>Source!$B$3:$M$3</c:f>
              <c:numCache>
                <c:formatCode>mmm</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Source!$B$4:$M$4</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9FC-4565-8E8F-B7C3AF7BEAD9}"/>
            </c:ext>
          </c:extLst>
        </c:ser>
        <c:ser>
          <c:idx val="1"/>
          <c:order val="1"/>
          <c:tx>
            <c:strRef>
              <c:f>Source!$A$5</c:f>
              <c:strCache>
                <c:ptCount val="1"/>
                <c:pt idx="0">
                  <c:v>Cash Disbursements</c:v>
                </c:pt>
              </c:strCache>
            </c:strRef>
          </c:tx>
          <c:spPr>
            <a:solidFill>
              <a:schemeClr val="accent2"/>
            </a:solidFill>
            <a:ln>
              <a:noFill/>
            </a:ln>
            <a:effectLst/>
          </c:spPr>
          <c:invertIfNegative val="0"/>
          <c:cat>
            <c:numRef>
              <c:f>Source!$B$3:$M$3</c:f>
              <c:numCache>
                <c:formatCode>mmm</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Source!$B$5:$M$5</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9FC-4565-8E8F-B7C3AF7BEAD9}"/>
            </c:ext>
          </c:extLst>
        </c:ser>
        <c:ser>
          <c:idx val="2"/>
          <c:order val="2"/>
          <c:tx>
            <c:strRef>
              <c:f>Source!$A$6</c:f>
              <c:strCache>
                <c:ptCount val="1"/>
                <c:pt idx="0">
                  <c:v>Net Cash Receipts (Disbursements)</c:v>
                </c:pt>
              </c:strCache>
            </c:strRef>
          </c:tx>
          <c:spPr>
            <a:solidFill>
              <a:srgbClr val="92D050"/>
            </a:solidFill>
            <a:ln>
              <a:noFill/>
            </a:ln>
            <a:effectLst/>
          </c:spPr>
          <c:invertIfNegative val="0"/>
          <c:val>
            <c:numRef>
              <c:f>Source!$B$6:$M$6</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9FC-4565-8E8F-B7C3AF7BEAD9}"/>
            </c:ext>
          </c:extLst>
        </c:ser>
        <c:dLbls>
          <c:showLegendKey val="0"/>
          <c:showVal val="0"/>
          <c:showCatName val="0"/>
          <c:showSerName val="0"/>
          <c:showPercent val="0"/>
          <c:showBubbleSize val="0"/>
        </c:dLbls>
        <c:gapWidth val="219"/>
        <c:overlap val="-27"/>
        <c:axId val="636053424"/>
        <c:axId val="636062608"/>
      </c:barChart>
      <c:dateAx>
        <c:axId val="636053424"/>
        <c:scaling>
          <c:orientation val="minMax"/>
        </c:scaling>
        <c:delete val="0"/>
        <c:axPos val="b"/>
        <c:numFmt formatCode="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062608"/>
        <c:crosses val="autoZero"/>
        <c:auto val="1"/>
        <c:lblOffset val="100"/>
        <c:baseTimeUnit val="months"/>
      </c:dateAx>
      <c:valAx>
        <c:axId val="6360626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05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483870</xdr:colOff>
      <xdr:row>3</xdr:row>
      <xdr:rowOff>18098</xdr:rowOff>
    </xdr:from>
    <xdr:to>
      <xdr:col>13</xdr:col>
      <xdr:colOff>514350</xdr:colOff>
      <xdr:row>22</xdr:row>
      <xdr:rowOff>171451</xdr:rowOff>
    </xdr:to>
    <xdr:graphicFrame macro="">
      <xdr:nvGraphicFramePr>
        <xdr:cNvPr id="2" name="Chart 1">
          <a:extLst>
            <a:ext uri="{FF2B5EF4-FFF2-40B4-BE49-F238E27FC236}">
              <a16:creationId xmlns:a16="http://schemas.microsoft.com/office/drawing/2014/main" id="{07E77214-CDB0-4ADE-AA10-0AC93A7D05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24</xdr:row>
      <xdr:rowOff>19050</xdr:rowOff>
    </xdr:from>
    <xdr:to>
      <xdr:col>13</xdr:col>
      <xdr:colOff>466725</xdr:colOff>
      <xdr:row>44</xdr:row>
      <xdr:rowOff>19050</xdr:rowOff>
    </xdr:to>
    <xdr:graphicFrame macro="">
      <xdr:nvGraphicFramePr>
        <xdr:cNvPr id="3" name="Chart 2">
          <a:extLst>
            <a:ext uri="{FF2B5EF4-FFF2-40B4-BE49-F238E27FC236}">
              <a16:creationId xmlns:a16="http://schemas.microsoft.com/office/drawing/2014/main" id="{858EB59A-7B7F-4DC3-A3A8-9A3FE88B1F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1627-5675-4A9C-B929-38C393497A57}">
  <sheetPr>
    <tabColor rgb="FFFF0000"/>
  </sheetPr>
  <dimension ref="A1:B30"/>
  <sheetViews>
    <sheetView tabSelected="1" workbookViewId="0">
      <selection activeCell="B8" sqref="B8"/>
    </sheetView>
  </sheetViews>
  <sheetFormatPr defaultRowHeight="14.4" x14ac:dyDescent="0.3"/>
  <cols>
    <col min="1" max="1" width="32.88671875" customWidth="1"/>
    <col min="2" max="2" width="72" customWidth="1"/>
  </cols>
  <sheetData>
    <row r="1" spans="1:2" ht="18" x14ac:dyDescent="0.35">
      <c r="A1" s="51" t="s">
        <v>95</v>
      </c>
      <c r="B1" s="51"/>
    </row>
    <row r="2" spans="1:2" ht="75.599999999999994" customHeight="1" x14ac:dyDescent="0.3">
      <c r="A2" s="45" t="s">
        <v>68</v>
      </c>
      <c r="B2" s="46" t="s">
        <v>114</v>
      </c>
    </row>
    <row r="3" spans="1:2" ht="75.599999999999994" customHeight="1" x14ac:dyDescent="0.3">
      <c r="A3" s="45" t="s">
        <v>78</v>
      </c>
      <c r="B3" s="46" t="s">
        <v>115</v>
      </c>
    </row>
    <row r="5" spans="1:2" ht="22.2" customHeight="1" x14ac:dyDescent="0.35">
      <c r="A5" s="50" t="s">
        <v>94</v>
      </c>
      <c r="B5" s="50"/>
    </row>
    <row r="6" spans="1:2" ht="34.200000000000003" customHeight="1" x14ac:dyDescent="0.3">
      <c r="A6" s="47" t="s">
        <v>71</v>
      </c>
      <c r="B6" s="48" t="s">
        <v>72</v>
      </c>
    </row>
    <row r="7" spans="1:2" ht="29.4" customHeight="1" x14ac:dyDescent="0.3">
      <c r="A7" s="47" t="s">
        <v>73</v>
      </c>
      <c r="B7" s="48" t="s">
        <v>74</v>
      </c>
    </row>
    <row r="8" spans="1:2" ht="29.4" customHeight="1" x14ac:dyDescent="0.3">
      <c r="A8" s="47" t="s">
        <v>76</v>
      </c>
      <c r="B8" s="48" t="s">
        <v>77</v>
      </c>
    </row>
    <row r="9" spans="1:2" ht="66.599999999999994" customHeight="1" x14ac:dyDescent="0.3">
      <c r="A9" s="47" t="s">
        <v>79</v>
      </c>
      <c r="B9" s="48" t="s">
        <v>80</v>
      </c>
    </row>
    <row r="10" spans="1:2" ht="49.2" customHeight="1" x14ac:dyDescent="0.3">
      <c r="A10" s="47" t="s">
        <v>116</v>
      </c>
      <c r="B10" s="48" t="s">
        <v>84</v>
      </c>
    </row>
    <row r="11" spans="1:2" ht="34.799999999999997" customHeight="1" x14ac:dyDescent="0.3">
      <c r="A11" s="47" t="s">
        <v>82</v>
      </c>
      <c r="B11" s="48" t="s">
        <v>83</v>
      </c>
    </row>
    <row r="12" spans="1:2" ht="48" customHeight="1" x14ac:dyDescent="0.3">
      <c r="A12" s="48" t="s">
        <v>85</v>
      </c>
      <c r="B12" s="48" t="s">
        <v>92</v>
      </c>
    </row>
    <row r="13" spans="1:2" ht="37.799999999999997" customHeight="1" x14ac:dyDescent="0.3">
      <c r="A13" s="48" t="s">
        <v>86</v>
      </c>
      <c r="B13" s="48" t="s">
        <v>87</v>
      </c>
    </row>
    <row r="15" spans="1:2" ht="22.2" customHeight="1" x14ac:dyDescent="0.35">
      <c r="A15" s="51" t="s">
        <v>93</v>
      </c>
      <c r="B15" s="51"/>
    </row>
    <row r="16" spans="1:2" ht="34.200000000000003" customHeight="1" x14ac:dyDescent="0.3">
      <c r="A16" s="47" t="s">
        <v>97</v>
      </c>
      <c r="B16" s="48" t="s">
        <v>96</v>
      </c>
    </row>
    <row r="17" spans="1:2" ht="29.4" customHeight="1" x14ac:dyDescent="0.3">
      <c r="A17" s="47" t="s">
        <v>98</v>
      </c>
      <c r="B17" s="48" t="s">
        <v>100</v>
      </c>
    </row>
    <row r="18" spans="1:2" ht="29.4" customHeight="1" x14ac:dyDescent="0.3">
      <c r="A18" s="47" t="s">
        <v>99</v>
      </c>
      <c r="B18" s="48" t="s">
        <v>101</v>
      </c>
    </row>
    <row r="19" spans="1:2" ht="33" customHeight="1" x14ac:dyDescent="0.3">
      <c r="A19" s="47" t="s">
        <v>103</v>
      </c>
      <c r="B19" s="48" t="s">
        <v>102</v>
      </c>
    </row>
    <row r="20" spans="1:2" ht="34.200000000000003" customHeight="1" x14ac:dyDescent="0.3">
      <c r="A20" s="47" t="s">
        <v>104</v>
      </c>
      <c r="B20" s="48" t="s">
        <v>106</v>
      </c>
    </row>
    <row r="21" spans="1:2" ht="63" customHeight="1" x14ac:dyDescent="0.3">
      <c r="A21" s="47" t="s">
        <v>105</v>
      </c>
      <c r="B21" s="48" t="s">
        <v>107</v>
      </c>
    </row>
    <row r="22" spans="1:2" ht="29.4" customHeight="1" x14ac:dyDescent="0.3">
      <c r="A22" s="48" t="s">
        <v>108</v>
      </c>
      <c r="B22" s="48" t="s">
        <v>109</v>
      </c>
    </row>
    <row r="23" spans="1:2" ht="33" customHeight="1" x14ac:dyDescent="0.3">
      <c r="A23" s="48" t="s">
        <v>110</v>
      </c>
      <c r="B23" s="48" t="s">
        <v>111</v>
      </c>
    </row>
    <row r="24" spans="1:2" ht="33" customHeight="1" x14ac:dyDescent="0.3">
      <c r="A24" s="47" t="s">
        <v>112</v>
      </c>
      <c r="B24" s="48" t="s">
        <v>113</v>
      </c>
    </row>
    <row r="25" spans="1:2" ht="22.2" customHeight="1" x14ac:dyDescent="0.35">
      <c r="A25" s="49"/>
      <c r="B25" s="49"/>
    </row>
    <row r="26" spans="1:2" ht="22.2" customHeight="1" x14ac:dyDescent="0.35">
      <c r="A26" s="51" t="s">
        <v>130</v>
      </c>
      <c r="B26" s="51"/>
    </row>
    <row r="27" spans="1:2" ht="70.8" customHeight="1" x14ac:dyDescent="0.3">
      <c r="A27" s="47" t="s">
        <v>131</v>
      </c>
      <c r="B27" s="48" t="s">
        <v>136</v>
      </c>
    </row>
    <row r="28" spans="1:2" ht="78.599999999999994" customHeight="1" x14ac:dyDescent="0.3">
      <c r="A28" s="47" t="s">
        <v>132</v>
      </c>
      <c r="B28" s="48" t="s">
        <v>135</v>
      </c>
    </row>
    <row r="29" spans="1:2" ht="22.2" customHeight="1" x14ac:dyDescent="0.35">
      <c r="A29" s="49"/>
      <c r="B29" s="49"/>
    </row>
    <row r="30" spans="1:2" x14ac:dyDescent="0.3">
      <c r="A30" s="44" t="s">
        <v>91</v>
      </c>
    </row>
  </sheetData>
  <mergeCells count="4">
    <mergeCell ref="A5:B5"/>
    <mergeCell ref="A15:B15"/>
    <mergeCell ref="A1:B1"/>
    <mergeCell ref="A26:B2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7197-4A91-466C-8CC7-CC22251786F1}">
  <sheetPr>
    <tabColor rgb="FFFFFF00"/>
  </sheetPr>
  <dimension ref="A1:U124"/>
  <sheetViews>
    <sheetView zoomScaleNormal="100" workbookViewId="0">
      <selection activeCell="C5" sqref="C5"/>
    </sheetView>
  </sheetViews>
  <sheetFormatPr defaultRowHeight="14.4" x14ac:dyDescent="0.3"/>
  <cols>
    <col min="2" max="2" width="16.109375" customWidth="1"/>
    <col min="3" max="3" width="13.21875" customWidth="1"/>
    <col min="4" max="16" width="10.77734375" customWidth="1"/>
    <col min="17" max="17" width="11.109375" customWidth="1"/>
    <col min="18" max="18" width="4.88671875" customWidth="1"/>
    <col min="19" max="19" width="11.5546875" customWidth="1"/>
    <col min="20" max="20" width="11.21875" customWidth="1"/>
    <col min="21" max="21" width="10.88671875" customWidth="1"/>
  </cols>
  <sheetData>
    <row r="1" spans="1:21" ht="18.600000000000001" thickBot="1" x14ac:dyDescent="0.4">
      <c r="C1" s="52" t="s">
        <v>57</v>
      </c>
      <c r="D1" s="53"/>
      <c r="E1" s="53"/>
      <c r="F1" s="53"/>
      <c r="G1" s="53"/>
      <c r="H1" s="53"/>
      <c r="I1" s="53"/>
      <c r="J1" s="53"/>
      <c r="K1" s="53"/>
      <c r="L1" s="53"/>
      <c r="M1" s="53"/>
      <c r="N1" s="53"/>
      <c r="O1" s="53"/>
      <c r="P1" s="53"/>
      <c r="Q1" s="54"/>
      <c r="S1" s="14" t="s">
        <v>117</v>
      </c>
      <c r="T1" s="15"/>
      <c r="U1" s="16"/>
    </row>
    <row r="2" spans="1:21" ht="15" thickBot="1" x14ac:dyDescent="0.35">
      <c r="S2" s="55" t="s">
        <v>133</v>
      </c>
      <c r="T2" s="56"/>
      <c r="U2" s="57"/>
    </row>
    <row r="3" spans="1:21" ht="15" thickBot="1" x14ac:dyDescent="0.35">
      <c r="A3" s="20" t="s">
        <v>0</v>
      </c>
      <c r="B3" s="21"/>
      <c r="C3" s="41">
        <v>44197</v>
      </c>
      <c r="S3" s="17" t="s">
        <v>134</v>
      </c>
      <c r="T3" s="18"/>
      <c r="U3" s="19"/>
    </row>
    <row r="4" spans="1:21" ht="15" thickBot="1" x14ac:dyDescent="0.35">
      <c r="A4" s="17" t="s">
        <v>1</v>
      </c>
      <c r="B4" s="18"/>
      <c r="C4" s="42"/>
    </row>
    <row r="5" spans="1:21" x14ac:dyDescent="0.3">
      <c r="C5" s="7"/>
      <c r="D5" s="7"/>
      <c r="E5" s="43" t="s">
        <v>62</v>
      </c>
      <c r="F5" s="43" t="s">
        <v>81</v>
      </c>
      <c r="G5" s="43" t="s">
        <v>81</v>
      </c>
      <c r="H5" s="43" t="s">
        <v>81</v>
      </c>
      <c r="I5" s="43" t="s">
        <v>81</v>
      </c>
      <c r="J5" s="43" t="s">
        <v>81</v>
      </c>
      <c r="K5" s="43" t="s">
        <v>81</v>
      </c>
      <c r="L5" s="43" t="s">
        <v>81</v>
      </c>
      <c r="M5" s="43" t="s">
        <v>81</v>
      </c>
      <c r="N5" s="43" t="s">
        <v>81</v>
      </c>
      <c r="O5" s="43" t="s">
        <v>81</v>
      </c>
      <c r="P5" s="43" t="s">
        <v>81</v>
      </c>
      <c r="Q5" s="7"/>
    </row>
    <row r="6" spans="1:21" ht="43.2" x14ac:dyDescent="0.3">
      <c r="A6" s="36"/>
      <c r="B6" s="36"/>
      <c r="C6" s="32" t="s">
        <v>69</v>
      </c>
      <c r="D6" s="32" t="s">
        <v>75</v>
      </c>
      <c r="E6" s="33">
        <f>EDATE($C$3,0)</f>
        <v>44197</v>
      </c>
      <c r="F6" s="33">
        <f>EDATE($C$3,1)</f>
        <v>44228</v>
      </c>
      <c r="G6" s="33">
        <f>EDATE($C$3,2)</f>
        <v>44256</v>
      </c>
      <c r="H6" s="33">
        <f>EDATE($C$3,3)</f>
        <v>44287</v>
      </c>
      <c r="I6" s="33">
        <f>EDATE($C$3,4)</f>
        <v>44317</v>
      </c>
      <c r="J6" s="33">
        <f>EDATE($C$3,5)</f>
        <v>44348</v>
      </c>
      <c r="K6" s="33">
        <f>EDATE($C$3,6)</f>
        <v>44378</v>
      </c>
      <c r="L6" s="33">
        <f>EDATE($C$3,7)</f>
        <v>44409</v>
      </c>
      <c r="M6" s="33">
        <f>EDATE($C$3,8)</f>
        <v>44440</v>
      </c>
      <c r="N6" s="33">
        <f>EDATE($C$3,9)</f>
        <v>44470</v>
      </c>
      <c r="O6" s="33">
        <f>EDATE($C$3,10)</f>
        <v>44501</v>
      </c>
      <c r="P6" s="33">
        <f>EDATE($C$3,11)</f>
        <v>44531</v>
      </c>
      <c r="Q6" s="34" t="s">
        <v>63</v>
      </c>
      <c r="R6" s="35"/>
      <c r="S6" s="32" t="s">
        <v>88</v>
      </c>
      <c r="T6" s="32" t="s">
        <v>89</v>
      </c>
      <c r="U6" s="32" t="s">
        <v>90</v>
      </c>
    </row>
    <row r="7" spans="1:21" x14ac:dyDescent="0.3">
      <c r="A7" t="s">
        <v>2</v>
      </c>
      <c r="E7" s="13"/>
      <c r="F7" s="13"/>
      <c r="G7" s="13"/>
      <c r="H7" s="13"/>
      <c r="I7" s="13"/>
      <c r="J7" s="13"/>
      <c r="K7" s="13"/>
      <c r="L7" s="13"/>
      <c r="M7" s="13"/>
      <c r="N7" s="13"/>
      <c r="O7" s="13"/>
      <c r="P7" s="13"/>
      <c r="Q7" s="1"/>
      <c r="R7" s="1"/>
    </row>
    <row r="8" spans="1:21" x14ac:dyDescent="0.3">
      <c r="A8" s="40" t="s">
        <v>3</v>
      </c>
      <c r="B8" s="40"/>
      <c r="C8" s="38"/>
      <c r="D8" s="39"/>
      <c r="E8" s="39"/>
      <c r="F8" s="39"/>
      <c r="G8" s="39"/>
      <c r="H8" s="39"/>
      <c r="I8" s="39"/>
      <c r="J8" s="39"/>
      <c r="K8" s="39"/>
      <c r="L8" s="39"/>
      <c r="M8" s="39"/>
      <c r="N8" s="39"/>
      <c r="O8" s="39"/>
      <c r="P8" s="39"/>
      <c r="Q8" s="9">
        <f>SUM(E8:P8)</f>
        <v>0</v>
      </c>
      <c r="R8" s="1"/>
      <c r="S8" s="9">
        <f t="shared" ref="S8:S47" si="0">SUMIF(D$5:P$5,"Actual",D8:P8)</f>
        <v>0</v>
      </c>
      <c r="T8" s="9">
        <f t="shared" ref="T8:T47" si="1">SUMIF(E$5:P$5,"Projected",E8:P8)</f>
        <v>0</v>
      </c>
      <c r="U8" s="9">
        <f>Q8-D8</f>
        <v>0</v>
      </c>
    </row>
    <row r="9" spans="1:21" x14ac:dyDescent="0.3">
      <c r="A9" s="40"/>
      <c r="B9" s="40" t="s">
        <v>4</v>
      </c>
      <c r="C9" s="38"/>
      <c r="D9" s="39"/>
      <c r="E9" s="39"/>
      <c r="F9" s="39"/>
      <c r="G9" s="39"/>
      <c r="H9" s="39"/>
      <c r="I9" s="39"/>
      <c r="J9" s="39"/>
      <c r="K9" s="39"/>
      <c r="L9" s="39"/>
      <c r="M9" s="39"/>
      <c r="N9" s="39"/>
      <c r="O9" s="39"/>
      <c r="P9" s="39"/>
      <c r="Q9" s="9">
        <f>SUM(E9:P9)</f>
        <v>0</v>
      </c>
      <c r="R9" s="1"/>
      <c r="S9" s="9">
        <f t="shared" si="0"/>
        <v>0</v>
      </c>
      <c r="T9" s="9">
        <f t="shared" si="1"/>
        <v>0</v>
      </c>
      <c r="U9" s="9">
        <f t="shared" ref="U9:U20" si="2">Q9-D9</f>
        <v>0</v>
      </c>
    </row>
    <row r="10" spans="1:21" x14ac:dyDescent="0.3">
      <c r="A10" s="40"/>
      <c r="B10" s="40" t="s">
        <v>5</v>
      </c>
      <c r="C10" s="38"/>
      <c r="D10" s="39"/>
      <c r="E10" s="39"/>
      <c r="F10" s="39"/>
      <c r="G10" s="39"/>
      <c r="H10" s="39"/>
      <c r="I10" s="39"/>
      <c r="J10" s="39"/>
      <c r="K10" s="39"/>
      <c r="L10" s="39"/>
      <c r="M10" s="39"/>
      <c r="N10" s="39"/>
      <c r="O10" s="39"/>
      <c r="P10" s="39"/>
      <c r="Q10" s="9">
        <f t="shared" ref="Q10:Q46" si="3">SUM(E10:P10)</f>
        <v>0</v>
      </c>
      <c r="R10" s="1"/>
      <c r="S10" s="9">
        <f t="shared" si="0"/>
        <v>0</v>
      </c>
      <c r="T10" s="9">
        <f t="shared" si="1"/>
        <v>0</v>
      </c>
      <c r="U10" s="9">
        <f t="shared" si="2"/>
        <v>0</v>
      </c>
    </row>
    <row r="11" spans="1:21" x14ac:dyDescent="0.3">
      <c r="A11" s="40"/>
      <c r="B11" s="40" t="s">
        <v>6</v>
      </c>
      <c r="C11" s="38"/>
      <c r="D11" s="39"/>
      <c r="E11" s="39"/>
      <c r="F11" s="39"/>
      <c r="G11" s="39"/>
      <c r="H11" s="39"/>
      <c r="I11" s="39"/>
      <c r="J11" s="39"/>
      <c r="K11" s="39"/>
      <c r="L11" s="39"/>
      <c r="M11" s="39"/>
      <c r="N11" s="39"/>
      <c r="O11" s="39"/>
      <c r="P11" s="39"/>
      <c r="Q11" s="9">
        <f t="shared" ref="Q11" si="4">SUM(E11:P11)</f>
        <v>0</v>
      </c>
      <c r="R11" s="1"/>
      <c r="S11" s="9">
        <f t="shared" si="0"/>
        <v>0</v>
      </c>
      <c r="T11" s="9">
        <f t="shared" si="1"/>
        <v>0</v>
      </c>
      <c r="U11" s="9">
        <f t="shared" si="2"/>
        <v>0</v>
      </c>
    </row>
    <row r="12" spans="1:21" x14ac:dyDescent="0.3">
      <c r="A12" s="40" t="s">
        <v>7</v>
      </c>
      <c r="B12" s="40"/>
      <c r="C12" s="38"/>
      <c r="D12" s="39"/>
      <c r="E12" s="39"/>
      <c r="F12" s="39"/>
      <c r="G12" s="39"/>
      <c r="H12" s="39"/>
      <c r="I12" s="39"/>
      <c r="J12" s="39"/>
      <c r="K12" s="39"/>
      <c r="L12" s="39"/>
      <c r="M12" s="39"/>
      <c r="N12" s="39"/>
      <c r="O12" s="39"/>
      <c r="P12" s="39"/>
      <c r="Q12" s="9">
        <f t="shared" si="3"/>
        <v>0</v>
      </c>
      <c r="R12" s="1"/>
      <c r="S12" s="9">
        <f t="shared" si="0"/>
        <v>0</v>
      </c>
      <c r="T12" s="9">
        <f t="shared" si="1"/>
        <v>0</v>
      </c>
      <c r="U12" s="9">
        <f t="shared" si="2"/>
        <v>0</v>
      </c>
    </row>
    <row r="13" spans="1:21" x14ac:dyDescent="0.3">
      <c r="A13" s="40"/>
      <c r="B13" s="40" t="s">
        <v>8</v>
      </c>
      <c r="C13" s="38"/>
      <c r="D13" s="39"/>
      <c r="E13" s="39"/>
      <c r="F13" s="39"/>
      <c r="G13" s="39"/>
      <c r="H13" s="39"/>
      <c r="I13" s="39"/>
      <c r="J13" s="39"/>
      <c r="K13" s="39"/>
      <c r="L13" s="39"/>
      <c r="M13" s="39"/>
      <c r="N13" s="39"/>
      <c r="O13" s="39"/>
      <c r="P13" s="39"/>
      <c r="Q13" s="9">
        <f t="shared" si="3"/>
        <v>0</v>
      </c>
      <c r="R13" s="1"/>
      <c r="S13" s="9">
        <f t="shared" si="0"/>
        <v>0</v>
      </c>
      <c r="T13" s="9">
        <f t="shared" si="1"/>
        <v>0</v>
      </c>
      <c r="U13" s="9">
        <f t="shared" si="2"/>
        <v>0</v>
      </c>
    </row>
    <row r="14" spans="1:21" x14ac:dyDescent="0.3">
      <c r="A14" s="40"/>
      <c r="B14" s="40" t="s">
        <v>9</v>
      </c>
      <c r="C14" s="38"/>
      <c r="D14" s="39"/>
      <c r="E14" s="39"/>
      <c r="F14" s="39"/>
      <c r="G14" s="39"/>
      <c r="H14" s="39"/>
      <c r="I14" s="39"/>
      <c r="J14" s="39"/>
      <c r="K14" s="39"/>
      <c r="L14" s="39"/>
      <c r="M14" s="39"/>
      <c r="N14" s="39"/>
      <c r="O14" s="39"/>
      <c r="P14" s="39"/>
      <c r="Q14" s="9">
        <f t="shared" si="3"/>
        <v>0</v>
      </c>
      <c r="R14" s="1"/>
      <c r="S14" s="9">
        <f t="shared" si="0"/>
        <v>0</v>
      </c>
      <c r="T14" s="9">
        <f t="shared" si="1"/>
        <v>0</v>
      </c>
      <c r="U14" s="9">
        <f t="shared" si="2"/>
        <v>0</v>
      </c>
    </row>
    <row r="15" spans="1:21" x14ac:dyDescent="0.3">
      <c r="A15" s="40"/>
      <c r="B15" s="40" t="s">
        <v>137</v>
      </c>
      <c r="C15" s="38"/>
      <c r="D15" s="39"/>
      <c r="E15" s="39"/>
      <c r="F15" s="39"/>
      <c r="G15" s="39"/>
      <c r="H15" s="39"/>
      <c r="I15" s="39"/>
      <c r="J15" s="39"/>
      <c r="K15" s="39"/>
      <c r="L15" s="39"/>
      <c r="M15" s="39"/>
      <c r="N15" s="39"/>
      <c r="O15" s="39"/>
      <c r="P15" s="39"/>
      <c r="Q15" s="9">
        <f t="shared" si="3"/>
        <v>0</v>
      </c>
      <c r="R15" s="1"/>
      <c r="S15" s="9">
        <f t="shared" si="0"/>
        <v>0</v>
      </c>
      <c r="T15" s="9">
        <f t="shared" si="1"/>
        <v>0</v>
      </c>
      <c r="U15" s="9">
        <f t="shared" si="2"/>
        <v>0</v>
      </c>
    </row>
    <row r="16" spans="1:21" x14ac:dyDescent="0.3">
      <c r="A16" s="40" t="s">
        <v>10</v>
      </c>
      <c r="B16" s="40"/>
      <c r="C16" s="38"/>
      <c r="D16" s="39"/>
      <c r="E16" s="39"/>
      <c r="F16" s="39"/>
      <c r="G16" s="39"/>
      <c r="H16" s="39"/>
      <c r="I16" s="39"/>
      <c r="J16" s="39"/>
      <c r="K16" s="39"/>
      <c r="L16" s="39"/>
      <c r="M16" s="39"/>
      <c r="N16" s="39"/>
      <c r="O16" s="39"/>
      <c r="P16" s="39"/>
      <c r="Q16" s="9">
        <f t="shared" si="3"/>
        <v>0</v>
      </c>
      <c r="R16" s="1"/>
      <c r="S16" s="9">
        <f t="shared" si="0"/>
        <v>0</v>
      </c>
      <c r="T16" s="9">
        <f t="shared" si="1"/>
        <v>0</v>
      </c>
      <c r="U16" s="9">
        <f t="shared" si="2"/>
        <v>0</v>
      </c>
    </row>
    <row r="17" spans="1:21" x14ac:dyDescent="0.3">
      <c r="A17" s="40"/>
      <c r="B17" s="40" t="s">
        <v>55</v>
      </c>
      <c r="C17" s="38"/>
      <c r="D17" s="39"/>
      <c r="E17" s="39"/>
      <c r="F17" s="39"/>
      <c r="G17" s="39"/>
      <c r="H17" s="39"/>
      <c r="I17" s="39"/>
      <c r="J17" s="39"/>
      <c r="K17" s="39"/>
      <c r="L17" s="39"/>
      <c r="M17" s="39"/>
      <c r="N17" s="39"/>
      <c r="O17" s="39"/>
      <c r="P17" s="39"/>
      <c r="Q17" s="9">
        <f t="shared" si="3"/>
        <v>0</v>
      </c>
      <c r="R17" s="1"/>
      <c r="S17" s="9">
        <f t="shared" si="0"/>
        <v>0</v>
      </c>
      <c r="T17" s="9">
        <f t="shared" si="1"/>
        <v>0</v>
      </c>
      <c r="U17" s="9">
        <f t="shared" si="2"/>
        <v>0</v>
      </c>
    </row>
    <row r="18" spans="1:21" x14ac:dyDescent="0.3">
      <c r="A18" s="40"/>
      <c r="B18" s="40" t="s">
        <v>56</v>
      </c>
      <c r="C18" s="38"/>
      <c r="D18" s="39"/>
      <c r="E18" s="39"/>
      <c r="F18" s="39"/>
      <c r="G18" s="39"/>
      <c r="H18" s="39"/>
      <c r="I18" s="39"/>
      <c r="J18" s="39"/>
      <c r="K18" s="39"/>
      <c r="L18" s="39"/>
      <c r="M18" s="39"/>
      <c r="N18" s="39"/>
      <c r="O18" s="39"/>
      <c r="P18" s="39"/>
      <c r="Q18" s="9">
        <f t="shared" si="3"/>
        <v>0</v>
      </c>
      <c r="R18" s="1"/>
      <c r="S18" s="9">
        <f t="shared" si="0"/>
        <v>0</v>
      </c>
      <c r="T18" s="9">
        <f t="shared" si="1"/>
        <v>0</v>
      </c>
      <c r="U18" s="9">
        <f t="shared" si="2"/>
        <v>0</v>
      </c>
    </row>
    <row r="19" spans="1:21" x14ac:dyDescent="0.3">
      <c r="A19" s="40"/>
      <c r="B19" s="40" t="s">
        <v>52</v>
      </c>
      <c r="C19" s="38"/>
      <c r="D19" s="39"/>
      <c r="E19" s="39"/>
      <c r="F19" s="39"/>
      <c r="G19" s="39"/>
      <c r="H19" s="39"/>
      <c r="I19" s="39"/>
      <c r="J19" s="39"/>
      <c r="K19" s="39"/>
      <c r="L19" s="39"/>
      <c r="M19" s="39"/>
      <c r="N19" s="39"/>
      <c r="O19" s="39"/>
      <c r="P19" s="39"/>
      <c r="Q19" s="9">
        <f t="shared" si="3"/>
        <v>0</v>
      </c>
      <c r="R19" s="1"/>
      <c r="S19" s="9">
        <f t="shared" si="0"/>
        <v>0</v>
      </c>
      <c r="T19" s="9">
        <f t="shared" si="1"/>
        <v>0</v>
      </c>
      <c r="U19" s="9">
        <f t="shared" si="2"/>
        <v>0</v>
      </c>
    </row>
    <row r="20" spans="1:21" x14ac:dyDescent="0.3">
      <c r="A20" s="40" t="s">
        <v>11</v>
      </c>
      <c r="B20" s="40"/>
      <c r="C20" s="38"/>
      <c r="D20" s="39"/>
      <c r="E20" s="39"/>
      <c r="F20" s="39"/>
      <c r="G20" s="39"/>
      <c r="H20" s="39"/>
      <c r="I20" s="39"/>
      <c r="J20" s="39"/>
      <c r="K20" s="39"/>
      <c r="L20" s="39"/>
      <c r="M20" s="39"/>
      <c r="N20" s="39"/>
      <c r="O20" s="39"/>
      <c r="P20" s="39"/>
      <c r="Q20" s="9">
        <f t="shared" si="3"/>
        <v>0</v>
      </c>
      <c r="R20" s="1"/>
      <c r="S20" s="9">
        <f t="shared" si="0"/>
        <v>0</v>
      </c>
      <c r="T20" s="9">
        <f t="shared" si="1"/>
        <v>0</v>
      </c>
      <c r="U20" s="9">
        <f t="shared" si="2"/>
        <v>0</v>
      </c>
    </row>
    <row r="21" spans="1:21" x14ac:dyDescent="0.3">
      <c r="A21" s="40" t="s">
        <v>12</v>
      </c>
      <c r="B21" s="40"/>
      <c r="C21" s="38"/>
      <c r="D21" s="39"/>
      <c r="E21" s="39"/>
      <c r="F21" s="39"/>
      <c r="G21" s="39"/>
      <c r="H21" s="39"/>
      <c r="I21" s="39"/>
      <c r="J21" s="39"/>
      <c r="K21" s="39"/>
      <c r="L21" s="39"/>
      <c r="M21" s="39"/>
      <c r="N21" s="39"/>
      <c r="O21" s="39"/>
      <c r="P21" s="39"/>
      <c r="Q21" s="9">
        <f t="shared" si="3"/>
        <v>0</v>
      </c>
      <c r="R21" s="1"/>
      <c r="S21" s="9">
        <f t="shared" si="0"/>
        <v>0</v>
      </c>
      <c r="T21" s="9">
        <f t="shared" si="1"/>
        <v>0</v>
      </c>
      <c r="U21" s="9">
        <f t="shared" ref="U21:U45" si="5">Q21-D21</f>
        <v>0</v>
      </c>
    </row>
    <row r="22" spans="1:21" x14ac:dyDescent="0.3">
      <c r="A22" s="40"/>
      <c r="B22" s="40" t="s">
        <v>13</v>
      </c>
      <c r="C22" s="38"/>
      <c r="D22" s="39"/>
      <c r="E22" s="39"/>
      <c r="F22" s="39"/>
      <c r="G22" s="39"/>
      <c r="H22" s="39"/>
      <c r="I22" s="39"/>
      <c r="J22" s="39"/>
      <c r="K22" s="39"/>
      <c r="L22" s="39"/>
      <c r="M22" s="39"/>
      <c r="N22" s="39"/>
      <c r="O22" s="39"/>
      <c r="P22" s="39"/>
      <c r="Q22" s="9">
        <f t="shared" si="3"/>
        <v>0</v>
      </c>
      <c r="R22" s="1"/>
      <c r="S22" s="9">
        <f t="shared" si="0"/>
        <v>0</v>
      </c>
      <c r="T22" s="9">
        <f t="shared" si="1"/>
        <v>0</v>
      </c>
      <c r="U22" s="9">
        <f t="shared" si="5"/>
        <v>0</v>
      </c>
    </row>
    <row r="23" spans="1:21" x14ac:dyDescent="0.3">
      <c r="A23" s="40"/>
      <c r="B23" s="40" t="s">
        <v>14</v>
      </c>
      <c r="C23" s="38"/>
      <c r="D23" s="39"/>
      <c r="E23" s="39"/>
      <c r="F23" s="39"/>
      <c r="G23" s="39"/>
      <c r="H23" s="39"/>
      <c r="I23" s="39"/>
      <c r="J23" s="39"/>
      <c r="K23" s="39"/>
      <c r="L23" s="39"/>
      <c r="M23" s="39"/>
      <c r="N23" s="39"/>
      <c r="O23" s="39"/>
      <c r="P23" s="39"/>
      <c r="Q23" s="9">
        <f t="shared" si="3"/>
        <v>0</v>
      </c>
      <c r="R23" s="1"/>
      <c r="S23" s="9">
        <f t="shared" si="0"/>
        <v>0</v>
      </c>
      <c r="T23" s="9">
        <f t="shared" si="1"/>
        <v>0</v>
      </c>
      <c r="U23" s="9">
        <f t="shared" si="5"/>
        <v>0</v>
      </c>
    </row>
    <row r="24" spans="1:21" x14ac:dyDescent="0.3">
      <c r="A24" s="40" t="s">
        <v>15</v>
      </c>
      <c r="B24" s="40"/>
      <c r="C24" s="38"/>
      <c r="D24" s="39"/>
      <c r="E24" s="39"/>
      <c r="F24" s="39"/>
      <c r="G24" s="39"/>
      <c r="H24" s="39"/>
      <c r="I24" s="39"/>
      <c r="J24" s="39"/>
      <c r="K24" s="39"/>
      <c r="L24" s="39"/>
      <c r="M24" s="39"/>
      <c r="N24" s="39"/>
      <c r="O24" s="39"/>
      <c r="P24" s="39"/>
      <c r="Q24" s="9">
        <f t="shared" si="3"/>
        <v>0</v>
      </c>
      <c r="R24" s="1"/>
      <c r="S24" s="9">
        <f t="shared" si="0"/>
        <v>0</v>
      </c>
      <c r="T24" s="9">
        <f t="shared" si="1"/>
        <v>0</v>
      </c>
      <c r="U24" s="9">
        <f t="shared" si="5"/>
        <v>0</v>
      </c>
    </row>
    <row r="25" spans="1:21" x14ac:dyDescent="0.3">
      <c r="A25" s="40"/>
      <c r="B25" s="40" t="s">
        <v>16</v>
      </c>
      <c r="C25" s="38"/>
      <c r="D25" s="39"/>
      <c r="E25" s="39"/>
      <c r="F25" s="39"/>
      <c r="G25" s="39"/>
      <c r="H25" s="39"/>
      <c r="I25" s="39"/>
      <c r="J25" s="39"/>
      <c r="K25" s="39"/>
      <c r="L25" s="39"/>
      <c r="M25" s="39"/>
      <c r="N25" s="39"/>
      <c r="O25" s="39"/>
      <c r="P25" s="39"/>
      <c r="Q25" s="9">
        <f t="shared" si="3"/>
        <v>0</v>
      </c>
      <c r="R25" s="1"/>
      <c r="S25" s="9">
        <f t="shared" si="0"/>
        <v>0</v>
      </c>
      <c r="T25" s="9">
        <f t="shared" si="1"/>
        <v>0</v>
      </c>
      <c r="U25" s="9">
        <f t="shared" si="5"/>
        <v>0</v>
      </c>
    </row>
    <row r="26" spans="1:21" x14ac:dyDescent="0.3">
      <c r="A26" s="40"/>
      <c r="B26" s="40" t="s">
        <v>17</v>
      </c>
      <c r="C26" s="38"/>
      <c r="D26" s="39"/>
      <c r="E26" s="39"/>
      <c r="F26" s="39"/>
      <c r="G26" s="39"/>
      <c r="H26" s="39"/>
      <c r="I26" s="39"/>
      <c r="J26" s="39"/>
      <c r="K26" s="39"/>
      <c r="L26" s="39"/>
      <c r="M26" s="39"/>
      <c r="N26" s="39"/>
      <c r="O26" s="39"/>
      <c r="P26" s="39"/>
      <c r="Q26" s="9">
        <f t="shared" si="3"/>
        <v>0</v>
      </c>
      <c r="R26" s="1"/>
      <c r="S26" s="9">
        <f t="shared" si="0"/>
        <v>0</v>
      </c>
      <c r="T26" s="9">
        <f t="shared" si="1"/>
        <v>0</v>
      </c>
      <c r="U26" s="9">
        <f t="shared" si="5"/>
        <v>0</v>
      </c>
    </row>
    <row r="27" spans="1:21" x14ac:dyDescent="0.3">
      <c r="A27" s="40"/>
      <c r="B27" s="40" t="s">
        <v>18</v>
      </c>
      <c r="C27" s="38"/>
      <c r="D27" s="39"/>
      <c r="E27" s="39"/>
      <c r="F27" s="39"/>
      <c r="G27" s="39"/>
      <c r="H27" s="39"/>
      <c r="I27" s="39"/>
      <c r="J27" s="39"/>
      <c r="K27" s="39"/>
      <c r="L27" s="39"/>
      <c r="M27" s="39"/>
      <c r="N27" s="39"/>
      <c r="O27" s="39"/>
      <c r="P27" s="39"/>
      <c r="Q27" s="9">
        <f t="shared" si="3"/>
        <v>0</v>
      </c>
      <c r="R27" s="1"/>
      <c r="S27" s="9">
        <f t="shared" si="0"/>
        <v>0</v>
      </c>
      <c r="T27" s="9">
        <f t="shared" si="1"/>
        <v>0</v>
      </c>
      <c r="U27" s="9">
        <f t="shared" si="5"/>
        <v>0</v>
      </c>
    </row>
    <row r="28" spans="1:21" x14ac:dyDescent="0.3">
      <c r="A28" s="40"/>
      <c r="B28" s="40" t="s">
        <v>19</v>
      </c>
      <c r="C28" s="38"/>
      <c r="D28" s="39"/>
      <c r="E28" s="39"/>
      <c r="F28" s="39"/>
      <c r="G28" s="39"/>
      <c r="H28" s="39"/>
      <c r="I28" s="39"/>
      <c r="J28" s="39"/>
      <c r="K28" s="39"/>
      <c r="L28" s="39"/>
      <c r="M28" s="39"/>
      <c r="N28" s="39"/>
      <c r="O28" s="39"/>
      <c r="P28" s="39"/>
      <c r="Q28" s="9">
        <f t="shared" si="3"/>
        <v>0</v>
      </c>
      <c r="R28" s="1"/>
      <c r="S28" s="9">
        <f t="shared" si="0"/>
        <v>0</v>
      </c>
      <c r="T28" s="9">
        <f t="shared" si="1"/>
        <v>0</v>
      </c>
      <c r="U28" s="9">
        <f t="shared" si="5"/>
        <v>0</v>
      </c>
    </row>
    <row r="29" spans="1:21" x14ac:dyDescent="0.3">
      <c r="A29" s="40"/>
      <c r="B29" s="40" t="s">
        <v>65</v>
      </c>
      <c r="C29" s="38"/>
      <c r="D29" s="39"/>
      <c r="E29" s="39"/>
      <c r="F29" s="39"/>
      <c r="G29" s="39"/>
      <c r="H29" s="39"/>
      <c r="I29" s="39"/>
      <c r="J29" s="39"/>
      <c r="K29" s="39"/>
      <c r="L29" s="39"/>
      <c r="M29" s="39"/>
      <c r="N29" s="39"/>
      <c r="O29" s="39"/>
      <c r="P29" s="39"/>
      <c r="Q29" s="9">
        <f t="shared" ref="Q29:Q38" si="6">SUM(E29:P29)</f>
        <v>0</v>
      </c>
      <c r="R29" s="1"/>
      <c r="S29" s="9">
        <f t="shared" si="0"/>
        <v>0</v>
      </c>
      <c r="T29" s="9">
        <f t="shared" si="1"/>
        <v>0</v>
      </c>
      <c r="U29" s="9">
        <f>Q29-D29</f>
        <v>0</v>
      </c>
    </row>
    <row r="30" spans="1:21" x14ac:dyDescent="0.3">
      <c r="A30" s="40"/>
      <c r="B30" s="40" t="s">
        <v>65</v>
      </c>
      <c r="C30" s="38"/>
      <c r="D30" s="39"/>
      <c r="E30" s="39"/>
      <c r="F30" s="39"/>
      <c r="G30" s="39"/>
      <c r="H30" s="39"/>
      <c r="I30" s="39"/>
      <c r="J30" s="39"/>
      <c r="K30" s="39"/>
      <c r="L30" s="39"/>
      <c r="M30" s="39"/>
      <c r="N30" s="39"/>
      <c r="O30" s="39"/>
      <c r="P30" s="39"/>
      <c r="Q30" s="9">
        <f t="shared" ref="Q30" si="7">SUM(E30:P30)</f>
        <v>0</v>
      </c>
      <c r="R30" s="1"/>
      <c r="S30" s="9">
        <f t="shared" ref="S30" si="8">SUMIF(D$5:P$5,"Actual",D30:P30)</f>
        <v>0</v>
      </c>
      <c r="T30" s="9">
        <f t="shared" ref="T30" si="9">SUMIF(E$5:P$5,"Projected",E30:P30)</f>
        <v>0</v>
      </c>
      <c r="U30" s="9">
        <f>Q30-D30</f>
        <v>0</v>
      </c>
    </row>
    <row r="31" spans="1:21" x14ac:dyDescent="0.3">
      <c r="A31" s="40"/>
      <c r="B31" s="40" t="s">
        <v>65</v>
      </c>
      <c r="C31" s="38"/>
      <c r="D31" s="39"/>
      <c r="E31" s="39"/>
      <c r="F31" s="39"/>
      <c r="G31" s="39"/>
      <c r="H31" s="39"/>
      <c r="I31" s="39"/>
      <c r="J31" s="39"/>
      <c r="K31" s="39"/>
      <c r="L31" s="39"/>
      <c r="M31" s="39"/>
      <c r="N31" s="39"/>
      <c r="O31" s="39"/>
      <c r="P31" s="39"/>
      <c r="Q31" s="9">
        <f t="shared" si="6"/>
        <v>0</v>
      </c>
      <c r="R31" s="1"/>
      <c r="S31" s="9">
        <f t="shared" si="0"/>
        <v>0</v>
      </c>
      <c r="T31" s="9">
        <f t="shared" si="1"/>
        <v>0</v>
      </c>
      <c r="U31" s="9">
        <f>Q31-D31</f>
        <v>0</v>
      </c>
    </row>
    <row r="32" spans="1:21" x14ac:dyDescent="0.3">
      <c r="A32" s="40"/>
      <c r="B32" s="40" t="s">
        <v>65</v>
      </c>
      <c r="C32" s="38"/>
      <c r="D32" s="39"/>
      <c r="E32" s="39"/>
      <c r="F32" s="39"/>
      <c r="G32" s="39"/>
      <c r="H32" s="39"/>
      <c r="I32" s="39"/>
      <c r="J32" s="39"/>
      <c r="K32" s="39"/>
      <c r="L32" s="39"/>
      <c r="M32" s="39"/>
      <c r="N32" s="39"/>
      <c r="O32" s="39"/>
      <c r="P32" s="39"/>
      <c r="Q32" s="9">
        <f t="shared" si="6"/>
        <v>0</v>
      </c>
      <c r="R32" s="1"/>
      <c r="S32" s="9">
        <f t="shared" si="0"/>
        <v>0</v>
      </c>
      <c r="T32" s="9">
        <f t="shared" si="1"/>
        <v>0</v>
      </c>
      <c r="U32" s="9">
        <f>Q32-D32</f>
        <v>0</v>
      </c>
    </row>
    <row r="33" spans="1:21" x14ac:dyDescent="0.3">
      <c r="A33" s="40"/>
      <c r="B33" s="40" t="s">
        <v>65</v>
      </c>
      <c r="C33" s="38"/>
      <c r="D33" s="39"/>
      <c r="E33" s="39"/>
      <c r="F33" s="39"/>
      <c r="G33" s="39"/>
      <c r="H33" s="39"/>
      <c r="I33" s="39"/>
      <c r="J33" s="39"/>
      <c r="K33" s="39"/>
      <c r="L33" s="39"/>
      <c r="M33" s="39"/>
      <c r="N33" s="39"/>
      <c r="O33" s="39"/>
      <c r="P33" s="39"/>
      <c r="Q33" s="9">
        <f t="shared" si="6"/>
        <v>0</v>
      </c>
      <c r="R33" s="1"/>
      <c r="S33" s="9">
        <f t="shared" si="0"/>
        <v>0</v>
      </c>
      <c r="T33" s="9">
        <f t="shared" si="1"/>
        <v>0</v>
      </c>
      <c r="U33" s="9">
        <f>Q33-D33</f>
        <v>0</v>
      </c>
    </row>
    <row r="34" spans="1:21" x14ac:dyDescent="0.3">
      <c r="A34" s="40"/>
      <c r="B34" s="40" t="s">
        <v>65</v>
      </c>
      <c r="C34" s="38"/>
      <c r="D34" s="39"/>
      <c r="E34" s="39"/>
      <c r="F34" s="39"/>
      <c r="G34" s="39"/>
      <c r="H34" s="39"/>
      <c r="I34" s="39"/>
      <c r="J34" s="39"/>
      <c r="K34" s="39"/>
      <c r="L34" s="39"/>
      <c r="M34" s="39"/>
      <c r="N34" s="39"/>
      <c r="O34" s="39"/>
      <c r="P34" s="39"/>
      <c r="Q34" s="9">
        <f t="shared" si="6"/>
        <v>0</v>
      </c>
      <c r="R34" s="1"/>
      <c r="S34" s="9">
        <f t="shared" si="0"/>
        <v>0</v>
      </c>
      <c r="T34" s="9">
        <f t="shared" si="1"/>
        <v>0</v>
      </c>
      <c r="U34" s="9">
        <f>Q34-D34</f>
        <v>0</v>
      </c>
    </row>
    <row r="35" spans="1:21" x14ac:dyDescent="0.3">
      <c r="A35" s="40"/>
      <c r="B35" s="40" t="s">
        <v>65</v>
      </c>
      <c r="C35" s="38"/>
      <c r="D35" s="39"/>
      <c r="E35" s="39"/>
      <c r="F35" s="39"/>
      <c r="G35" s="39"/>
      <c r="H35" s="39"/>
      <c r="I35" s="39"/>
      <c r="J35" s="39"/>
      <c r="K35" s="39"/>
      <c r="L35" s="39"/>
      <c r="M35" s="39"/>
      <c r="N35" s="39"/>
      <c r="O35" s="39"/>
      <c r="P35" s="39"/>
      <c r="Q35" s="9">
        <f t="shared" si="6"/>
        <v>0</v>
      </c>
      <c r="R35" s="1"/>
      <c r="S35" s="9">
        <f t="shared" si="0"/>
        <v>0</v>
      </c>
      <c r="T35" s="9">
        <f t="shared" si="1"/>
        <v>0</v>
      </c>
      <c r="U35" s="9">
        <f t="shared" ref="U35:U38" si="10">Q35-D35</f>
        <v>0</v>
      </c>
    </row>
    <row r="36" spans="1:21" x14ac:dyDescent="0.3">
      <c r="A36" s="40"/>
      <c r="B36" s="40" t="s">
        <v>65</v>
      </c>
      <c r="C36" s="38"/>
      <c r="D36" s="39"/>
      <c r="E36" s="39"/>
      <c r="F36" s="39"/>
      <c r="G36" s="39"/>
      <c r="H36" s="39"/>
      <c r="I36" s="39"/>
      <c r="J36" s="39"/>
      <c r="K36" s="39"/>
      <c r="L36" s="39"/>
      <c r="M36" s="39"/>
      <c r="N36" s="39"/>
      <c r="O36" s="39"/>
      <c r="P36" s="39"/>
      <c r="Q36" s="9">
        <f t="shared" si="6"/>
        <v>0</v>
      </c>
      <c r="R36" s="1"/>
      <c r="S36" s="9">
        <f t="shared" si="0"/>
        <v>0</v>
      </c>
      <c r="T36" s="9">
        <f t="shared" si="1"/>
        <v>0</v>
      </c>
      <c r="U36" s="9">
        <f t="shared" si="10"/>
        <v>0</v>
      </c>
    </row>
    <row r="37" spans="1:21" x14ac:dyDescent="0.3">
      <c r="A37" s="40"/>
      <c r="B37" s="40" t="s">
        <v>65</v>
      </c>
      <c r="C37" s="38"/>
      <c r="D37" s="39"/>
      <c r="E37" s="39"/>
      <c r="F37" s="39"/>
      <c r="G37" s="39"/>
      <c r="H37" s="39"/>
      <c r="I37" s="39"/>
      <c r="J37" s="39"/>
      <c r="K37" s="39"/>
      <c r="L37" s="39"/>
      <c r="M37" s="39"/>
      <c r="N37" s="39"/>
      <c r="O37" s="39"/>
      <c r="P37" s="39"/>
      <c r="Q37" s="9">
        <f t="shared" si="6"/>
        <v>0</v>
      </c>
      <c r="R37" s="1"/>
      <c r="S37" s="9">
        <f t="shared" si="0"/>
        <v>0</v>
      </c>
      <c r="T37" s="9">
        <f t="shared" si="1"/>
        <v>0</v>
      </c>
      <c r="U37" s="9">
        <f t="shared" si="10"/>
        <v>0</v>
      </c>
    </row>
    <row r="38" spans="1:21" x14ac:dyDescent="0.3">
      <c r="A38" s="40"/>
      <c r="B38" s="40" t="s">
        <v>65</v>
      </c>
      <c r="C38" s="38"/>
      <c r="D38" s="39"/>
      <c r="E38" s="39"/>
      <c r="F38" s="39"/>
      <c r="G38" s="39"/>
      <c r="H38" s="39"/>
      <c r="I38" s="39"/>
      <c r="J38" s="39"/>
      <c r="K38" s="39"/>
      <c r="L38" s="39"/>
      <c r="M38" s="39"/>
      <c r="N38" s="39"/>
      <c r="O38" s="39"/>
      <c r="P38" s="39"/>
      <c r="Q38" s="9">
        <f t="shared" si="6"/>
        <v>0</v>
      </c>
      <c r="R38" s="1"/>
      <c r="S38" s="9">
        <f t="shared" si="0"/>
        <v>0</v>
      </c>
      <c r="T38" s="9">
        <f t="shared" si="1"/>
        <v>0</v>
      </c>
      <c r="U38" s="9">
        <f t="shared" si="10"/>
        <v>0</v>
      </c>
    </row>
    <row r="39" spans="1:21" x14ac:dyDescent="0.3">
      <c r="A39" s="40"/>
      <c r="B39" s="40" t="s">
        <v>65</v>
      </c>
      <c r="C39" s="38"/>
      <c r="D39" s="39"/>
      <c r="E39" s="39"/>
      <c r="F39" s="39"/>
      <c r="G39" s="39"/>
      <c r="H39" s="39"/>
      <c r="I39" s="39"/>
      <c r="J39" s="39"/>
      <c r="K39" s="39"/>
      <c r="L39" s="39"/>
      <c r="M39" s="39"/>
      <c r="N39" s="39"/>
      <c r="O39" s="39"/>
      <c r="P39" s="39"/>
      <c r="Q39" s="9">
        <f t="shared" ref="Q39:Q44" si="11">SUM(E39:P39)</f>
        <v>0</v>
      </c>
      <c r="R39" s="1"/>
      <c r="S39" s="9">
        <f t="shared" si="0"/>
        <v>0</v>
      </c>
      <c r="T39" s="9">
        <f t="shared" si="1"/>
        <v>0</v>
      </c>
      <c r="U39" s="9">
        <f t="shared" ref="U39:U44" si="12">Q39-D39</f>
        <v>0</v>
      </c>
    </row>
    <row r="40" spans="1:21" x14ac:dyDescent="0.3">
      <c r="A40" s="40"/>
      <c r="B40" s="40" t="s">
        <v>65</v>
      </c>
      <c r="C40" s="38"/>
      <c r="D40" s="39"/>
      <c r="E40" s="39"/>
      <c r="F40" s="39"/>
      <c r="G40" s="39"/>
      <c r="H40" s="39"/>
      <c r="I40" s="39"/>
      <c r="J40" s="39"/>
      <c r="K40" s="39"/>
      <c r="L40" s="39"/>
      <c r="M40" s="39"/>
      <c r="N40" s="39"/>
      <c r="O40" s="39"/>
      <c r="P40" s="39"/>
      <c r="Q40" s="9">
        <f t="shared" si="11"/>
        <v>0</v>
      </c>
      <c r="R40" s="1"/>
      <c r="S40" s="9">
        <f t="shared" si="0"/>
        <v>0</v>
      </c>
      <c r="T40" s="9">
        <f t="shared" si="1"/>
        <v>0</v>
      </c>
      <c r="U40" s="9">
        <f t="shared" si="12"/>
        <v>0</v>
      </c>
    </row>
    <row r="41" spans="1:21" x14ac:dyDescent="0.3">
      <c r="A41" s="40"/>
      <c r="B41" s="40" t="s">
        <v>65</v>
      </c>
      <c r="C41" s="38"/>
      <c r="D41" s="39"/>
      <c r="E41" s="39"/>
      <c r="F41" s="39"/>
      <c r="G41" s="39"/>
      <c r="H41" s="39"/>
      <c r="I41" s="39"/>
      <c r="J41" s="39"/>
      <c r="K41" s="39"/>
      <c r="L41" s="39"/>
      <c r="M41" s="39"/>
      <c r="N41" s="39"/>
      <c r="O41" s="39"/>
      <c r="P41" s="39"/>
      <c r="Q41" s="9">
        <f t="shared" si="11"/>
        <v>0</v>
      </c>
      <c r="R41" s="1"/>
      <c r="S41" s="9">
        <f t="shared" si="0"/>
        <v>0</v>
      </c>
      <c r="T41" s="9">
        <f t="shared" si="1"/>
        <v>0</v>
      </c>
      <c r="U41" s="9">
        <f t="shared" si="12"/>
        <v>0</v>
      </c>
    </row>
    <row r="42" spans="1:21" x14ac:dyDescent="0.3">
      <c r="A42" s="40"/>
      <c r="B42" s="40" t="s">
        <v>65</v>
      </c>
      <c r="C42" s="38"/>
      <c r="D42" s="39"/>
      <c r="E42" s="39"/>
      <c r="F42" s="39"/>
      <c r="G42" s="39"/>
      <c r="H42" s="39"/>
      <c r="I42" s="39"/>
      <c r="J42" s="39"/>
      <c r="K42" s="39"/>
      <c r="L42" s="39"/>
      <c r="M42" s="39"/>
      <c r="N42" s="39"/>
      <c r="O42" s="39"/>
      <c r="P42" s="39"/>
      <c r="Q42" s="9">
        <f t="shared" si="11"/>
        <v>0</v>
      </c>
      <c r="R42" s="1"/>
      <c r="S42" s="9">
        <f t="shared" si="0"/>
        <v>0</v>
      </c>
      <c r="T42" s="9">
        <f t="shared" si="1"/>
        <v>0</v>
      </c>
      <c r="U42" s="9">
        <f t="shared" si="12"/>
        <v>0</v>
      </c>
    </row>
    <row r="43" spans="1:21" x14ac:dyDescent="0.3">
      <c r="A43" s="40"/>
      <c r="B43" s="40" t="s">
        <v>65</v>
      </c>
      <c r="C43" s="38"/>
      <c r="D43" s="39"/>
      <c r="E43" s="39"/>
      <c r="F43" s="39"/>
      <c r="G43" s="39"/>
      <c r="H43" s="39"/>
      <c r="I43" s="39"/>
      <c r="J43" s="39"/>
      <c r="K43" s="39"/>
      <c r="L43" s="39"/>
      <c r="M43" s="39"/>
      <c r="N43" s="39"/>
      <c r="O43" s="39"/>
      <c r="P43" s="39"/>
      <c r="Q43" s="9">
        <f t="shared" si="11"/>
        <v>0</v>
      </c>
      <c r="R43" s="1"/>
      <c r="S43" s="9">
        <f t="shared" si="0"/>
        <v>0</v>
      </c>
      <c r="T43" s="9">
        <f t="shared" si="1"/>
        <v>0</v>
      </c>
      <c r="U43" s="9">
        <f t="shared" si="12"/>
        <v>0</v>
      </c>
    </row>
    <row r="44" spans="1:21" x14ac:dyDescent="0.3">
      <c r="A44" s="40"/>
      <c r="B44" s="40" t="s">
        <v>65</v>
      </c>
      <c r="C44" s="38"/>
      <c r="D44" s="39"/>
      <c r="E44" s="39"/>
      <c r="F44" s="39"/>
      <c r="G44" s="39"/>
      <c r="H44" s="39"/>
      <c r="I44" s="39"/>
      <c r="J44" s="39"/>
      <c r="K44" s="39"/>
      <c r="L44" s="39"/>
      <c r="M44" s="39"/>
      <c r="N44" s="39"/>
      <c r="O44" s="39"/>
      <c r="P44" s="39"/>
      <c r="Q44" s="9">
        <f t="shared" si="11"/>
        <v>0</v>
      </c>
      <c r="R44" s="1"/>
      <c r="S44" s="9">
        <f t="shared" si="0"/>
        <v>0</v>
      </c>
      <c r="T44" s="9">
        <f t="shared" si="1"/>
        <v>0</v>
      </c>
      <c r="U44" s="9">
        <f t="shared" si="12"/>
        <v>0</v>
      </c>
    </row>
    <row r="45" spans="1:21" x14ac:dyDescent="0.3">
      <c r="A45" s="40" t="s">
        <v>20</v>
      </c>
      <c r="B45" s="40"/>
      <c r="C45" s="38"/>
      <c r="D45" s="38"/>
      <c r="E45" s="38"/>
      <c r="F45" s="38"/>
      <c r="G45" s="38"/>
      <c r="H45" s="38"/>
      <c r="I45" s="38"/>
      <c r="J45" s="38"/>
      <c r="K45" s="38"/>
      <c r="L45" s="38"/>
      <c r="M45" s="38"/>
      <c r="N45" s="38"/>
      <c r="O45" s="38"/>
      <c r="P45" s="38"/>
      <c r="Q45" s="9">
        <f t="shared" si="3"/>
        <v>0</v>
      </c>
      <c r="R45" s="1"/>
      <c r="S45" s="9">
        <f t="shared" si="0"/>
        <v>0</v>
      </c>
      <c r="T45" s="9">
        <f t="shared" si="1"/>
        <v>0</v>
      </c>
      <c r="U45" s="9">
        <f t="shared" si="5"/>
        <v>0</v>
      </c>
    </row>
    <row r="46" spans="1:21" x14ac:dyDescent="0.3">
      <c r="A46" s="40"/>
      <c r="B46" s="40" t="s">
        <v>21</v>
      </c>
      <c r="C46" s="39"/>
      <c r="D46" s="38"/>
      <c r="E46" s="39"/>
      <c r="F46" s="39"/>
      <c r="G46" s="39"/>
      <c r="H46" s="39"/>
      <c r="I46" s="39"/>
      <c r="J46" s="39"/>
      <c r="K46" s="39"/>
      <c r="L46" s="39"/>
      <c r="M46" s="39"/>
      <c r="N46" s="39"/>
      <c r="O46" s="39"/>
      <c r="P46" s="39"/>
      <c r="Q46" s="9">
        <f t="shared" si="3"/>
        <v>0</v>
      </c>
      <c r="R46" s="1"/>
      <c r="S46" s="9">
        <f t="shared" si="0"/>
        <v>0</v>
      </c>
      <c r="T46" s="9">
        <f t="shared" si="1"/>
        <v>0</v>
      </c>
      <c r="U46" s="9">
        <f>Q46-C46</f>
        <v>0</v>
      </c>
    </row>
    <row r="47" spans="1:21" x14ac:dyDescent="0.3">
      <c r="A47" s="25" t="s">
        <v>22</v>
      </c>
      <c r="B47" s="25"/>
      <c r="C47" s="23">
        <f>SUM(C46:C46)</f>
        <v>0</v>
      </c>
      <c r="D47" s="23">
        <f>SUM(D7:D26)</f>
        <v>0</v>
      </c>
      <c r="E47" s="23">
        <f t="shared" ref="E47:Q47" si="13">SUM(E7:E46)</f>
        <v>0</v>
      </c>
      <c r="F47" s="23">
        <f t="shared" si="13"/>
        <v>0</v>
      </c>
      <c r="G47" s="23">
        <f t="shared" si="13"/>
        <v>0</v>
      </c>
      <c r="H47" s="23">
        <f t="shared" si="13"/>
        <v>0</v>
      </c>
      <c r="I47" s="23">
        <f t="shared" si="13"/>
        <v>0</v>
      </c>
      <c r="J47" s="23">
        <f t="shared" si="13"/>
        <v>0</v>
      </c>
      <c r="K47" s="23">
        <f t="shared" si="13"/>
        <v>0</v>
      </c>
      <c r="L47" s="23">
        <f t="shared" si="13"/>
        <v>0</v>
      </c>
      <c r="M47" s="23">
        <f t="shared" si="13"/>
        <v>0</v>
      </c>
      <c r="N47" s="23">
        <f t="shared" si="13"/>
        <v>0</v>
      </c>
      <c r="O47" s="23">
        <f t="shared" si="13"/>
        <v>0</v>
      </c>
      <c r="P47" s="23">
        <f t="shared" si="13"/>
        <v>0</v>
      </c>
      <c r="Q47" s="23">
        <f t="shared" si="13"/>
        <v>0</v>
      </c>
      <c r="R47" s="24"/>
      <c r="S47" s="23">
        <f t="shared" si="0"/>
        <v>0</v>
      </c>
      <c r="T47" s="23">
        <f t="shared" si="1"/>
        <v>0</v>
      </c>
      <c r="U47" s="23">
        <f>Q47-D47-C47</f>
        <v>0</v>
      </c>
    </row>
    <row r="48" spans="1:21" x14ac:dyDescent="0.3">
      <c r="A48" s="10"/>
      <c r="B48" s="10"/>
      <c r="C48" s="10"/>
      <c r="D48" s="10"/>
      <c r="E48" s="10"/>
      <c r="F48" s="10"/>
      <c r="G48" s="10"/>
      <c r="H48" s="10"/>
      <c r="I48" s="10"/>
      <c r="J48" s="10"/>
      <c r="K48" s="10"/>
      <c r="L48" s="10"/>
      <c r="M48" s="10"/>
      <c r="N48" s="10"/>
      <c r="O48" s="10"/>
      <c r="P48" s="10"/>
      <c r="Q48" s="11"/>
      <c r="R48" s="11"/>
      <c r="S48" s="12"/>
      <c r="T48" s="12"/>
      <c r="U48" s="12"/>
    </row>
    <row r="49" spans="1:21" ht="43.2" x14ac:dyDescent="0.3">
      <c r="A49" s="31" t="s">
        <v>23</v>
      </c>
      <c r="B49" s="31"/>
      <c r="C49" s="32" t="s">
        <v>69</v>
      </c>
      <c r="D49" s="32" t="s">
        <v>75</v>
      </c>
      <c r="E49" s="33">
        <f t="shared" ref="E49:P49" si="14">E6</f>
        <v>44197</v>
      </c>
      <c r="F49" s="33">
        <f t="shared" si="14"/>
        <v>44228</v>
      </c>
      <c r="G49" s="33">
        <f t="shared" si="14"/>
        <v>44256</v>
      </c>
      <c r="H49" s="33">
        <f t="shared" si="14"/>
        <v>44287</v>
      </c>
      <c r="I49" s="33">
        <f t="shared" si="14"/>
        <v>44317</v>
      </c>
      <c r="J49" s="33">
        <f t="shared" si="14"/>
        <v>44348</v>
      </c>
      <c r="K49" s="33">
        <f t="shared" si="14"/>
        <v>44378</v>
      </c>
      <c r="L49" s="33">
        <f t="shared" si="14"/>
        <v>44409</v>
      </c>
      <c r="M49" s="33">
        <f t="shared" si="14"/>
        <v>44440</v>
      </c>
      <c r="N49" s="33">
        <f t="shared" si="14"/>
        <v>44470</v>
      </c>
      <c r="O49" s="33">
        <f t="shared" si="14"/>
        <v>44501</v>
      </c>
      <c r="P49" s="33">
        <f t="shared" si="14"/>
        <v>44531</v>
      </c>
      <c r="Q49" s="34" t="s">
        <v>63</v>
      </c>
      <c r="R49" s="35"/>
      <c r="S49" s="32" t="s">
        <v>88</v>
      </c>
      <c r="T49" s="32" t="s">
        <v>89</v>
      </c>
      <c r="U49" s="32" t="s">
        <v>90</v>
      </c>
    </row>
    <row r="50" spans="1:21" x14ac:dyDescent="0.3">
      <c r="A50" t="s">
        <v>24</v>
      </c>
      <c r="D50" s="2"/>
      <c r="E50" s="3"/>
      <c r="F50" s="3"/>
      <c r="G50" s="3"/>
      <c r="H50" s="3"/>
      <c r="I50" s="3"/>
      <c r="J50" s="3"/>
      <c r="K50" s="3"/>
      <c r="L50" s="3"/>
      <c r="M50" s="3"/>
      <c r="N50" s="3"/>
      <c r="O50" s="3"/>
      <c r="P50" s="3"/>
      <c r="Q50" s="1"/>
      <c r="R50" s="1"/>
      <c r="S50" s="4"/>
      <c r="T50" s="4"/>
      <c r="U50" s="4"/>
    </row>
    <row r="51" spans="1:21" x14ac:dyDescent="0.3">
      <c r="B51" t="s">
        <v>25</v>
      </c>
      <c r="C51" s="38"/>
      <c r="D51" s="39"/>
      <c r="E51" s="39"/>
      <c r="F51" s="39"/>
      <c r="G51" s="39"/>
      <c r="H51" s="39"/>
      <c r="I51" s="39"/>
      <c r="J51" s="39"/>
      <c r="K51" s="39"/>
      <c r="L51" s="39"/>
      <c r="M51" s="39"/>
      <c r="N51" s="39"/>
      <c r="O51" s="39"/>
      <c r="P51" s="39"/>
      <c r="Q51" s="9">
        <f>SUM(E51:P51)</f>
        <v>0</v>
      </c>
      <c r="R51" s="1"/>
      <c r="S51" s="9">
        <f t="shared" ref="S51:S86" si="15">SUMIF(D$5:P$5,"Actual",D51:P51)</f>
        <v>0</v>
      </c>
      <c r="T51" s="9">
        <f t="shared" ref="T51:T86" si="16">SUMIF(E$5:P$5,"Projected",E51:P51)</f>
        <v>0</v>
      </c>
      <c r="U51" s="9">
        <f t="shared" ref="U51:U67" si="17">Q51-D51</f>
        <v>0</v>
      </c>
    </row>
    <row r="52" spans="1:21" x14ac:dyDescent="0.3">
      <c r="B52" t="s">
        <v>26</v>
      </c>
      <c r="C52" s="38"/>
      <c r="D52" s="39"/>
      <c r="E52" s="39"/>
      <c r="F52" s="39"/>
      <c r="G52" s="39"/>
      <c r="H52" s="39"/>
      <c r="I52" s="39"/>
      <c r="J52" s="39"/>
      <c r="K52" s="39"/>
      <c r="L52" s="39"/>
      <c r="M52" s="39"/>
      <c r="N52" s="39"/>
      <c r="O52" s="39"/>
      <c r="P52" s="39"/>
      <c r="Q52" s="9">
        <f>SUM(E52:P52)</f>
        <v>0</v>
      </c>
      <c r="R52" s="1"/>
      <c r="S52" s="9">
        <f t="shared" si="15"/>
        <v>0</v>
      </c>
      <c r="T52" s="9">
        <f t="shared" si="16"/>
        <v>0</v>
      </c>
      <c r="U52" s="9">
        <f t="shared" si="17"/>
        <v>0</v>
      </c>
    </row>
    <row r="53" spans="1:21" x14ac:dyDescent="0.3">
      <c r="B53" t="s">
        <v>27</v>
      </c>
      <c r="C53" s="38"/>
      <c r="D53" s="39"/>
      <c r="E53" s="39"/>
      <c r="F53" s="39"/>
      <c r="G53" s="39"/>
      <c r="H53" s="39"/>
      <c r="I53" s="39"/>
      <c r="J53" s="39"/>
      <c r="K53" s="39"/>
      <c r="L53" s="39"/>
      <c r="M53" s="39"/>
      <c r="N53" s="39"/>
      <c r="O53" s="39"/>
      <c r="P53" s="39"/>
      <c r="Q53" s="9">
        <f>SUM(E53:P53)</f>
        <v>0</v>
      </c>
      <c r="R53" s="1"/>
      <c r="S53" s="9">
        <f t="shared" si="15"/>
        <v>0</v>
      </c>
      <c r="T53" s="9">
        <f t="shared" si="16"/>
        <v>0</v>
      </c>
      <c r="U53" s="9">
        <f t="shared" si="17"/>
        <v>0</v>
      </c>
    </row>
    <row r="54" spans="1:21" x14ac:dyDescent="0.3">
      <c r="B54" t="s">
        <v>28</v>
      </c>
      <c r="C54" s="38"/>
      <c r="D54" s="39"/>
      <c r="E54" s="39"/>
      <c r="F54" s="39"/>
      <c r="G54" s="39"/>
      <c r="H54" s="39"/>
      <c r="I54" s="39"/>
      <c r="J54" s="39"/>
      <c r="K54" s="39"/>
      <c r="L54" s="39"/>
      <c r="M54" s="39"/>
      <c r="N54" s="39"/>
      <c r="O54" s="39"/>
      <c r="P54" s="39"/>
      <c r="Q54" s="9">
        <f>SUM(E54:P54)</f>
        <v>0</v>
      </c>
      <c r="R54" s="1"/>
      <c r="S54" s="9">
        <f t="shared" si="15"/>
        <v>0</v>
      </c>
      <c r="T54" s="9">
        <f t="shared" si="16"/>
        <v>0</v>
      </c>
      <c r="U54" s="9">
        <f t="shared" si="17"/>
        <v>0</v>
      </c>
    </row>
    <row r="55" spans="1:21" x14ac:dyDescent="0.3">
      <c r="B55" t="s">
        <v>29</v>
      </c>
      <c r="C55" s="38"/>
      <c r="D55" s="39"/>
      <c r="E55" s="39"/>
      <c r="F55" s="39"/>
      <c r="G55" s="39"/>
      <c r="H55" s="39"/>
      <c r="I55" s="39"/>
      <c r="J55" s="39"/>
      <c r="K55" s="39"/>
      <c r="L55" s="39"/>
      <c r="M55" s="39"/>
      <c r="N55" s="39"/>
      <c r="O55" s="39"/>
      <c r="P55" s="39"/>
      <c r="Q55" s="9">
        <f>SUM(E55:P55)</f>
        <v>0</v>
      </c>
      <c r="R55" s="1"/>
      <c r="S55" s="9">
        <f t="shared" si="15"/>
        <v>0</v>
      </c>
      <c r="T55" s="9">
        <f t="shared" si="16"/>
        <v>0</v>
      </c>
      <c r="U55" s="9">
        <f t="shared" si="17"/>
        <v>0</v>
      </c>
    </row>
    <row r="56" spans="1:21" x14ac:dyDescent="0.3">
      <c r="A56" t="s">
        <v>30</v>
      </c>
      <c r="C56" s="38"/>
      <c r="D56" s="39"/>
      <c r="E56" s="39"/>
      <c r="F56" s="39"/>
      <c r="G56" s="39"/>
      <c r="H56" s="39"/>
      <c r="I56" s="39"/>
      <c r="J56" s="39"/>
      <c r="K56" s="39"/>
      <c r="L56" s="39"/>
      <c r="M56" s="39"/>
      <c r="N56" s="39"/>
      <c r="O56" s="39"/>
      <c r="P56" s="39"/>
      <c r="Q56" s="9">
        <f>SUM(E56:P56)</f>
        <v>0</v>
      </c>
      <c r="R56" s="1"/>
      <c r="S56" s="9">
        <f t="shared" si="15"/>
        <v>0</v>
      </c>
      <c r="T56" s="9">
        <f t="shared" si="16"/>
        <v>0</v>
      </c>
      <c r="U56" s="9">
        <f t="shared" si="17"/>
        <v>0</v>
      </c>
    </row>
    <row r="57" spans="1:21" x14ac:dyDescent="0.3">
      <c r="B57" t="s">
        <v>31</v>
      </c>
      <c r="C57" s="38"/>
      <c r="D57" s="39"/>
      <c r="E57" s="39"/>
      <c r="F57" s="39"/>
      <c r="G57" s="39"/>
      <c r="H57" s="39"/>
      <c r="I57" s="39"/>
      <c r="J57" s="39"/>
      <c r="K57" s="39"/>
      <c r="L57" s="39"/>
      <c r="M57" s="39"/>
      <c r="N57" s="39"/>
      <c r="O57" s="39"/>
      <c r="P57" s="39"/>
      <c r="Q57" s="9">
        <f t="shared" ref="Q57:Q67" si="18">SUM(E57:P57)</f>
        <v>0</v>
      </c>
      <c r="R57" s="1"/>
      <c r="S57" s="9">
        <f t="shared" si="15"/>
        <v>0</v>
      </c>
      <c r="T57" s="9">
        <f t="shared" si="16"/>
        <v>0</v>
      </c>
      <c r="U57" s="9">
        <f t="shared" si="17"/>
        <v>0</v>
      </c>
    </row>
    <row r="58" spans="1:21" x14ac:dyDescent="0.3">
      <c r="B58" t="s">
        <v>32</v>
      </c>
      <c r="C58" s="38"/>
      <c r="D58" s="39"/>
      <c r="E58" s="39"/>
      <c r="F58" s="39"/>
      <c r="G58" s="39"/>
      <c r="H58" s="39"/>
      <c r="I58" s="39"/>
      <c r="J58" s="39"/>
      <c r="K58" s="39"/>
      <c r="L58" s="39"/>
      <c r="M58" s="39"/>
      <c r="N58" s="39"/>
      <c r="O58" s="39"/>
      <c r="P58" s="39"/>
      <c r="Q58" s="9">
        <f t="shared" si="18"/>
        <v>0</v>
      </c>
      <c r="R58" s="1"/>
      <c r="S58" s="9">
        <f t="shared" si="15"/>
        <v>0</v>
      </c>
      <c r="T58" s="9">
        <f t="shared" si="16"/>
        <v>0</v>
      </c>
      <c r="U58" s="9">
        <f t="shared" si="17"/>
        <v>0</v>
      </c>
    </row>
    <row r="59" spans="1:21" x14ac:dyDescent="0.3">
      <c r="B59" t="s">
        <v>33</v>
      </c>
      <c r="C59" s="38"/>
      <c r="D59" s="39"/>
      <c r="E59" s="39"/>
      <c r="F59" s="39"/>
      <c r="G59" s="39"/>
      <c r="H59" s="39"/>
      <c r="I59" s="39"/>
      <c r="J59" s="39"/>
      <c r="K59" s="39"/>
      <c r="L59" s="39"/>
      <c r="M59" s="39"/>
      <c r="N59" s="39"/>
      <c r="O59" s="39"/>
      <c r="P59" s="39"/>
      <c r="Q59" s="9">
        <f t="shared" si="18"/>
        <v>0</v>
      </c>
      <c r="R59" s="1"/>
      <c r="S59" s="9">
        <f t="shared" si="15"/>
        <v>0</v>
      </c>
      <c r="T59" s="9">
        <f t="shared" si="16"/>
        <v>0</v>
      </c>
      <c r="U59" s="9">
        <f t="shared" si="17"/>
        <v>0</v>
      </c>
    </row>
    <row r="60" spans="1:21" x14ac:dyDescent="0.3">
      <c r="B60" t="s">
        <v>34</v>
      </c>
      <c r="C60" s="38"/>
      <c r="D60" s="39"/>
      <c r="E60" s="39"/>
      <c r="F60" s="39"/>
      <c r="G60" s="39"/>
      <c r="H60" s="39"/>
      <c r="I60" s="39"/>
      <c r="J60" s="39"/>
      <c r="K60" s="39"/>
      <c r="L60" s="39"/>
      <c r="M60" s="39"/>
      <c r="N60" s="39"/>
      <c r="O60" s="39"/>
      <c r="P60" s="39"/>
      <c r="Q60" s="9">
        <f t="shared" si="18"/>
        <v>0</v>
      </c>
      <c r="R60" s="1"/>
      <c r="S60" s="9">
        <f t="shared" si="15"/>
        <v>0</v>
      </c>
      <c r="T60" s="9">
        <f t="shared" si="16"/>
        <v>0</v>
      </c>
      <c r="U60" s="9">
        <f t="shared" si="17"/>
        <v>0</v>
      </c>
    </row>
    <row r="61" spans="1:21" x14ac:dyDescent="0.3">
      <c r="B61" t="s">
        <v>35</v>
      </c>
      <c r="C61" s="38"/>
      <c r="D61" s="39"/>
      <c r="E61" s="39"/>
      <c r="F61" s="39"/>
      <c r="G61" s="39"/>
      <c r="H61" s="39"/>
      <c r="I61" s="39"/>
      <c r="J61" s="39"/>
      <c r="K61" s="39"/>
      <c r="L61" s="39"/>
      <c r="M61" s="39"/>
      <c r="N61" s="39"/>
      <c r="O61" s="39"/>
      <c r="P61" s="39"/>
      <c r="Q61" s="9">
        <f t="shared" si="18"/>
        <v>0</v>
      </c>
      <c r="R61" s="1"/>
      <c r="S61" s="9">
        <f t="shared" si="15"/>
        <v>0</v>
      </c>
      <c r="T61" s="9">
        <f t="shared" si="16"/>
        <v>0</v>
      </c>
      <c r="U61" s="9">
        <f t="shared" si="17"/>
        <v>0</v>
      </c>
    </row>
    <row r="62" spans="1:21" x14ac:dyDescent="0.3">
      <c r="B62" t="s">
        <v>36</v>
      </c>
      <c r="C62" s="38"/>
      <c r="D62" s="39"/>
      <c r="E62" s="39"/>
      <c r="F62" s="39"/>
      <c r="G62" s="39"/>
      <c r="H62" s="39"/>
      <c r="I62" s="39"/>
      <c r="J62" s="39"/>
      <c r="K62" s="39"/>
      <c r="L62" s="39"/>
      <c r="M62" s="39"/>
      <c r="N62" s="39"/>
      <c r="O62" s="39"/>
      <c r="P62" s="39"/>
      <c r="Q62" s="9">
        <f t="shared" si="18"/>
        <v>0</v>
      </c>
      <c r="R62" s="1"/>
      <c r="S62" s="9">
        <f t="shared" si="15"/>
        <v>0</v>
      </c>
      <c r="T62" s="9">
        <f t="shared" si="16"/>
        <v>0</v>
      </c>
      <c r="U62" s="9">
        <f t="shared" si="17"/>
        <v>0</v>
      </c>
    </row>
    <row r="63" spans="1:21" x14ac:dyDescent="0.3">
      <c r="B63" t="s">
        <v>37</v>
      </c>
      <c r="C63" s="38"/>
      <c r="D63" s="39"/>
      <c r="E63" s="39"/>
      <c r="F63" s="39"/>
      <c r="G63" s="39"/>
      <c r="H63" s="39"/>
      <c r="I63" s="39"/>
      <c r="J63" s="39"/>
      <c r="K63" s="39"/>
      <c r="L63" s="39"/>
      <c r="M63" s="39"/>
      <c r="N63" s="39"/>
      <c r="O63" s="39"/>
      <c r="P63" s="39"/>
      <c r="Q63" s="9">
        <f t="shared" si="18"/>
        <v>0</v>
      </c>
      <c r="R63" s="1"/>
      <c r="S63" s="9">
        <f t="shared" si="15"/>
        <v>0</v>
      </c>
      <c r="T63" s="9">
        <f t="shared" si="16"/>
        <v>0</v>
      </c>
      <c r="U63" s="9">
        <f t="shared" si="17"/>
        <v>0</v>
      </c>
    </row>
    <row r="64" spans="1:21" x14ac:dyDescent="0.3">
      <c r="B64" t="s">
        <v>38</v>
      </c>
      <c r="C64" s="38"/>
      <c r="D64" s="39"/>
      <c r="E64" s="39"/>
      <c r="F64" s="39"/>
      <c r="G64" s="39"/>
      <c r="H64" s="39"/>
      <c r="I64" s="39"/>
      <c r="J64" s="39"/>
      <c r="K64" s="39"/>
      <c r="L64" s="39"/>
      <c r="M64" s="39"/>
      <c r="N64" s="39"/>
      <c r="O64" s="39"/>
      <c r="P64" s="39"/>
      <c r="Q64" s="9">
        <f t="shared" si="18"/>
        <v>0</v>
      </c>
      <c r="R64" s="1"/>
      <c r="S64" s="9">
        <f t="shared" si="15"/>
        <v>0</v>
      </c>
      <c r="T64" s="9">
        <f t="shared" si="16"/>
        <v>0</v>
      </c>
      <c r="U64" s="9">
        <f t="shared" si="17"/>
        <v>0</v>
      </c>
    </row>
    <row r="65" spans="2:21" x14ac:dyDescent="0.3">
      <c r="B65" t="s">
        <v>39</v>
      </c>
      <c r="C65" s="38"/>
      <c r="D65" s="39"/>
      <c r="E65" s="39"/>
      <c r="F65" s="39"/>
      <c r="G65" s="39"/>
      <c r="H65" s="39"/>
      <c r="I65" s="39"/>
      <c r="J65" s="39"/>
      <c r="K65" s="39"/>
      <c r="L65" s="39"/>
      <c r="M65" s="39"/>
      <c r="N65" s="39"/>
      <c r="O65" s="39"/>
      <c r="P65" s="39"/>
      <c r="Q65" s="9">
        <f t="shared" si="18"/>
        <v>0</v>
      </c>
      <c r="R65" s="1"/>
      <c r="S65" s="9">
        <f t="shared" si="15"/>
        <v>0</v>
      </c>
      <c r="T65" s="9">
        <f t="shared" si="16"/>
        <v>0</v>
      </c>
      <c r="U65" s="9">
        <f t="shared" si="17"/>
        <v>0</v>
      </c>
    </row>
    <row r="66" spans="2:21" x14ac:dyDescent="0.3">
      <c r="B66" t="s">
        <v>40</v>
      </c>
      <c r="C66" s="38"/>
      <c r="D66" s="39"/>
      <c r="E66" s="39"/>
      <c r="F66" s="39"/>
      <c r="G66" s="39"/>
      <c r="H66" s="39"/>
      <c r="I66" s="39"/>
      <c r="J66" s="39"/>
      <c r="K66" s="39"/>
      <c r="L66" s="39"/>
      <c r="M66" s="39"/>
      <c r="N66" s="39"/>
      <c r="O66" s="39"/>
      <c r="P66" s="39"/>
      <c r="Q66" s="9">
        <f t="shared" si="18"/>
        <v>0</v>
      </c>
      <c r="R66" s="1"/>
      <c r="S66" s="9">
        <f t="shared" si="15"/>
        <v>0</v>
      </c>
      <c r="T66" s="9">
        <f t="shared" si="16"/>
        <v>0</v>
      </c>
      <c r="U66" s="9">
        <f t="shared" si="17"/>
        <v>0</v>
      </c>
    </row>
    <row r="67" spans="2:21" x14ac:dyDescent="0.3">
      <c r="B67" t="s">
        <v>41</v>
      </c>
      <c r="C67" s="38"/>
      <c r="D67" s="39"/>
      <c r="E67" s="39"/>
      <c r="F67" s="39"/>
      <c r="G67" s="39"/>
      <c r="H67" s="39"/>
      <c r="I67" s="39"/>
      <c r="J67" s="39"/>
      <c r="K67" s="39"/>
      <c r="L67" s="39"/>
      <c r="M67" s="39"/>
      <c r="N67" s="39"/>
      <c r="O67" s="39"/>
      <c r="P67" s="39"/>
      <c r="Q67" s="9">
        <f t="shared" si="18"/>
        <v>0</v>
      </c>
      <c r="R67" s="1"/>
      <c r="S67" s="9">
        <f t="shared" si="15"/>
        <v>0</v>
      </c>
      <c r="T67" s="9">
        <f t="shared" si="16"/>
        <v>0</v>
      </c>
      <c r="U67" s="9">
        <f t="shared" si="17"/>
        <v>0</v>
      </c>
    </row>
    <row r="68" spans="2:21" x14ac:dyDescent="0.3">
      <c r="B68" t="s">
        <v>66</v>
      </c>
      <c r="C68" s="38"/>
      <c r="D68" s="39"/>
      <c r="E68" s="39"/>
      <c r="F68" s="39"/>
      <c r="G68" s="39"/>
      <c r="H68" s="39"/>
      <c r="I68" s="39"/>
      <c r="J68" s="39"/>
      <c r="K68" s="39"/>
      <c r="L68" s="39"/>
      <c r="M68" s="39"/>
      <c r="N68" s="39"/>
      <c r="O68" s="39"/>
      <c r="P68" s="39"/>
      <c r="Q68" s="9">
        <f t="shared" ref="Q68:Q83" si="19">SUM(E68:P68)</f>
        <v>0</v>
      </c>
      <c r="R68" s="1"/>
      <c r="S68" s="9">
        <f t="shared" si="15"/>
        <v>0</v>
      </c>
      <c r="T68" s="9">
        <f t="shared" si="16"/>
        <v>0</v>
      </c>
      <c r="U68" s="9">
        <f t="shared" ref="U68:U73" si="20">Q68-D68</f>
        <v>0</v>
      </c>
    </row>
    <row r="69" spans="2:21" x14ac:dyDescent="0.3">
      <c r="B69" t="s">
        <v>66</v>
      </c>
      <c r="C69" s="38"/>
      <c r="D69" s="39"/>
      <c r="E69" s="39"/>
      <c r="F69" s="39"/>
      <c r="G69" s="39"/>
      <c r="H69" s="39"/>
      <c r="I69" s="39"/>
      <c r="J69" s="39"/>
      <c r="K69" s="39"/>
      <c r="L69" s="39"/>
      <c r="M69" s="39"/>
      <c r="N69" s="39"/>
      <c r="O69" s="39"/>
      <c r="P69" s="39"/>
      <c r="Q69" s="9">
        <f t="shared" si="19"/>
        <v>0</v>
      </c>
      <c r="R69" s="1"/>
      <c r="S69" s="9">
        <f t="shared" si="15"/>
        <v>0</v>
      </c>
      <c r="T69" s="9">
        <f t="shared" si="16"/>
        <v>0</v>
      </c>
      <c r="U69" s="9">
        <f t="shared" si="20"/>
        <v>0</v>
      </c>
    </row>
    <row r="70" spans="2:21" x14ac:dyDescent="0.3">
      <c r="B70" t="s">
        <v>66</v>
      </c>
      <c r="C70" s="38"/>
      <c r="D70" s="39"/>
      <c r="E70" s="39"/>
      <c r="F70" s="39"/>
      <c r="G70" s="39"/>
      <c r="H70" s="39"/>
      <c r="I70" s="39"/>
      <c r="J70" s="39"/>
      <c r="K70" s="39"/>
      <c r="L70" s="39"/>
      <c r="M70" s="39"/>
      <c r="N70" s="39"/>
      <c r="O70" s="39"/>
      <c r="P70" s="39"/>
      <c r="Q70" s="9">
        <f t="shared" ref="Q70" si="21">SUM(E70:P70)</f>
        <v>0</v>
      </c>
      <c r="R70" s="1"/>
      <c r="S70" s="9">
        <f t="shared" si="15"/>
        <v>0</v>
      </c>
      <c r="T70" s="9">
        <f t="shared" ref="T70" si="22">SUMIF(E$5:P$5,"Projected",E70:P70)</f>
        <v>0</v>
      </c>
      <c r="U70" s="9">
        <f t="shared" si="20"/>
        <v>0</v>
      </c>
    </row>
    <row r="71" spans="2:21" x14ac:dyDescent="0.3">
      <c r="B71" t="s">
        <v>66</v>
      </c>
      <c r="C71" s="38"/>
      <c r="D71" s="39"/>
      <c r="E71" s="39"/>
      <c r="F71" s="39"/>
      <c r="G71" s="39"/>
      <c r="H71" s="39"/>
      <c r="I71" s="39"/>
      <c r="J71" s="39"/>
      <c r="K71" s="39"/>
      <c r="L71" s="39"/>
      <c r="M71" s="39"/>
      <c r="N71" s="39"/>
      <c r="O71" s="39"/>
      <c r="P71" s="39"/>
      <c r="Q71" s="9">
        <f t="shared" si="19"/>
        <v>0</v>
      </c>
      <c r="R71" s="1"/>
      <c r="S71" s="9">
        <f t="shared" si="15"/>
        <v>0</v>
      </c>
      <c r="T71" s="9">
        <f t="shared" si="16"/>
        <v>0</v>
      </c>
      <c r="U71" s="9">
        <f t="shared" si="20"/>
        <v>0</v>
      </c>
    </row>
    <row r="72" spans="2:21" x14ac:dyDescent="0.3">
      <c r="B72" t="s">
        <v>66</v>
      </c>
      <c r="C72" s="38"/>
      <c r="D72" s="39"/>
      <c r="E72" s="39"/>
      <c r="F72" s="39"/>
      <c r="G72" s="39"/>
      <c r="H72" s="39"/>
      <c r="I72" s="39"/>
      <c r="J72" s="39"/>
      <c r="K72" s="39"/>
      <c r="L72" s="39"/>
      <c r="M72" s="39"/>
      <c r="N72" s="39"/>
      <c r="O72" s="39"/>
      <c r="P72" s="39"/>
      <c r="Q72" s="9">
        <f t="shared" si="19"/>
        <v>0</v>
      </c>
      <c r="R72" s="1"/>
      <c r="S72" s="9">
        <f t="shared" si="15"/>
        <v>0</v>
      </c>
      <c r="T72" s="9">
        <f t="shared" si="16"/>
        <v>0</v>
      </c>
      <c r="U72" s="9">
        <f t="shared" si="20"/>
        <v>0</v>
      </c>
    </row>
    <row r="73" spans="2:21" x14ac:dyDescent="0.3">
      <c r="B73" t="s">
        <v>66</v>
      </c>
      <c r="C73" s="38"/>
      <c r="D73" s="39"/>
      <c r="E73" s="39"/>
      <c r="F73" s="39"/>
      <c r="G73" s="39"/>
      <c r="H73" s="39"/>
      <c r="I73" s="39"/>
      <c r="J73" s="39"/>
      <c r="K73" s="39"/>
      <c r="L73" s="39"/>
      <c r="M73" s="39"/>
      <c r="N73" s="39"/>
      <c r="O73" s="39"/>
      <c r="P73" s="39"/>
      <c r="Q73" s="9">
        <f t="shared" si="19"/>
        <v>0</v>
      </c>
      <c r="R73" s="1"/>
      <c r="S73" s="9">
        <f t="shared" si="15"/>
        <v>0</v>
      </c>
      <c r="T73" s="9">
        <f t="shared" si="16"/>
        <v>0</v>
      </c>
      <c r="U73" s="9">
        <f t="shared" si="20"/>
        <v>0</v>
      </c>
    </row>
    <row r="74" spans="2:21" x14ac:dyDescent="0.3">
      <c r="B74" t="s">
        <v>66</v>
      </c>
      <c r="C74" s="38"/>
      <c r="D74" s="39"/>
      <c r="E74" s="39"/>
      <c r="F74" s="39"/>
      <c r="G74" s="39"/>
      <c r="H74" s="39"/>
      <c r="I74" s="39"/>
      <c r="J74" s="39"/>
      <c r="K74" s="39"/>
      <c r="L74" s="39"/>
      <c r="M74" s="39"/>
      <c r="N74" s="39"/>
      <c r="O74" s="39"/>
      <c r="P74" s="39"/>
      <c r="Q74" s="9">
        <f t="shared" si="19"/>
        <v>0</v>
      </c>
      <c r="R74" s="1"/>
      <c r="S74" s="9">
        <f t="shared" si="15"/>
        <v>0</v>
      </c>
      <c r="T74" s="9">
        <f t="shared" si="16"/>
        <v>0</v>
      </c>
      <c r="U74" s="9">
        <f t="shared" ref="U74:U83" si="23">Q74-D74</f>
        <v>0</v>
      </c>
    </row>
    <row r="75" spans="2:21" x14ac:dyDescent="0.3">
      <c r="B75" t="s">
        <v>66</v>
      </c>
      <c r="C75" s="38"/>
      <c r="D75" s="39"/>
      <c r="E75" s="39"/>
      <c r="F75" s="39"/>
      <c r="G75" s="39"/>
      <c r="H75" s="39"/>
      <c r="I75" s="39"/>
      <c r="J75" s="39"/>
      <c r="K75" s="39"/>
      <c r="L75" s="39"/>
      <c r="M75" s="39"/>
      <c r="N75" s="39"/>
      <c r="O75" s="39"/>
      <c r="P75" s="39"/>
      <c r="Q75" s="9">
        <f t="shared" si="19"/>
        <v>0</v>
      </c>
      <c r="R75" s="1"/>
      <c r="S75" s="9">
        <f t="shared" si="15"/>
        <v>0</v>
      </c>
      <c r="T75" s="9">
        <f t="shared" si="16"/>
        <v>0</v>
      </c>
      <c r="U75" s="9">
        <f t="shared" si="23"/>
        <v>0</v>
      </c>
    </row>
    <row r="76" spans="2:21" x14ac:dyDescent="0.3">
      <c r="B76" t="s">
        <v>66</v>
      </c>
      <c r="C76" s="38"/>
      <c r="D76" s="39"/>
      <c r="E76" s="39"/>
      <c r="F76" s="39"/>
      <c r="G76" s="39"/>
      <c r="H76" s="39"/>
      <c r="I76" s="39"/>
      <c r="J76" s="39"/>
      <c r="K76" s="39"/>
      <c r="L76" s="39"/>
      <c r="M76" s="39"/>
      <c r="N76" s="39"/>
      <c r="O76" s="39"/>
      <c r="P76" s="39"/>
      <c r="Q76" s="9">
        <f t="shared" si="19"/>
        <v>0</v>
      </c>
      <c r="R76" s="1"/>
      <c r="S76" s="9">
        <f t="shared" si="15"/>
        <v>0</v>
      </c>
      <c r="T76" s="9">
        <f t="shared" si="16"/>
        <v>0</v>
      </c>
      <c r="U76" s="9">
        <f t="shared" si="23"/>
        <v>0</v>
      </c>
    </row>
    <row r="77" spans="2:21" x14ac:dyDescent="0.3">
      <c r="B77" t="s">
        <v>66</v>
      </c>
      <c r="C77" s="38"/>
      <c r="D77" s="39"/>
      <c r="E77" s="39"/>
      <c r="F77" s="39"/>
      <c r="G77" s="39"/>
      <c r="H77" s="39"/>
      <c r="I77" s="39"/>
      <c r="J77" s="39"/>
      <c r="K77" s="39"/>
      <c r="L77" s="39"/>
      <c r="M77" s="39"/>
      <c r="N77" s="39"/>
      <c r="O77" s="39"/>
      <c r="P77" s="39"/>
      <c r="Q77" s="9">
        <f t="shared" si="19"/>
        <v>0</v>
      </c>
      <c r="R77" s="1"/>
      <c r="S77" s="9">
        <f t="shared" si="15"/>
        <v>0</v>
      </c>
      <c r="T77" s="9">
        <f t="shared" si="16"/>
        <v>0</v>
      </c>
      <c r="U77" s="9">
        <f t="shared" si="23"/>
        <v>0</v>
      </c>
    </row>
    <row r="78" spans="2:21" x14ac:dyDescent="0.3">
      <c r="B78" t="s">
        <v>66</v>
      </c>
      <c r="C78" s="38"/>
      <c r="D78" s="39"/>
      <c r="E78" s="39"/>
      <c r="F78" s="39"/>
      <c r="G78" s="39"/>
      <c r="H78" s="39"/>
      <c r="I78" s="39"/>
      <c r="J78" s="39"/>
      <c r="K78" s="39"/>
      <c r="L78" s="39"/>
      <c r="M78" s="39"/>
      <c r="N78" s="39"/>
      <c r="O78" s="39"/>
      <c r="P78" s="39"/>
      <c r="Q78" s="9">
        <f t="shared" si="19"/>
        <v>0</v>
      </c>
      <c r="R78" s="1"/>
      <c r="S78" s="9">
        <f t="shared" si="15"/>
        <v>0</v>
      </c>
      <c r="T78" s="9">
        <f t="shared" si="16"/>
        <v>0</v>
      </c>
      <c r="U78" s="9">
        <f t="shared" si="23"/>
        <v>0</v>
      </c>
    </row>
    <row r="79" spans="2:21" x14ac:dyDescent="0.3">
      <c r="B79" t="s">
        <v>66</v>
      </c>
      <c r="C79" s="38"/>
      <c r="D79" s="39"/>
      <c r="E79" s="39"/>
      <c r="F79" s="39"/>
      <c r="G79" s="39"/>
      <c r="H79" s="39"/>
      <c r="I79" s="39"/>
      <c r="J79" s="39"/>
      <c r="K79" s="39"/>
      <c r="L79" s="39"/>
      <c r="M79" s="39"/>
      <c r="N79" s="39"/>
      <c r="O79" s="39"/>
      <c r="P79" s="39"/>
      <c r="Q79" s="9">
        <f t="shared" si="19"/>
        <v>0</v>
      </c>
      <c r="R79" s="1"/>
      <c r="S79" s="9">
        <f t="shared" si="15"/>
        <v>0</v>
      </c>
      <c r="T79" s="9">
        <f t="shared" si="16"/>
        <v>0</v>
      </c>
      <c r="U79" s="9">
        <f t="shared" si="23"/>
        <v>0</v>
      </c>
    </row>
    <row r="80" spans="2:21" x14ac:dyDescent="0.3">
      <c r="B80" t="s">
        <v>66</v>
      </c>
      <c r="C80" s="38"/>
      <c r="D80" s="39"/>
      <c r="E80" s="39"/>
      <c r="F80" s="39"/>
      <c r="G80" s="39"/>
      <c r="H80" s="39"/>
      <c r="I80" s="39"/>
      <c r="J80" s="39"/>
      <c r="K80" s="39"/>
      <c r="L80" s="39"/>
      <c r="M80" s="39"/>
      <c r="N80" s="39"/>
      <c r="O80" s="39"/>
      <c r="P80" s="39"/>
      <c r="Q80" s="9">
        <f t="shared" si="19"/>
        <v>0</v>
      </c>
      <c r="R80" s="1"/>
      <c r="S80" s="9">
        <f t="shared" si="15"/>
        <v>0</v>
      </c>
      <c r="T80" s="9">
        <f t="shared" si="16"/>
        <v>0</v>
      </c>
      <c r="U80" s="9">
        <f t="shared" si="23"/>
        <v>0</v>
      </c>
    </row>
    <row r="81" spans="1:21" x14ac:dyDescent="0.3">
      <c r="B81" t="s">
        <v>66</v>
      </c>
      <c r="C81" s="38"/>
      <c r="D81" s="39"/>
      <c r="E81" s="39"/>
      <c r="F81" s="39"/>
      <c r="G81" s="39"/>
      <c r="H81" s="39"/>
      <c r="I81" s="39"/>
      <c r="J81" s="39"/>
      <c r="K81" s="39"/>
      <c r="L81" s="39"/>
      <c r="M81" s="39"/>
      <c r="N81" s="39"/>
      <c r="O81" s="39"/>
      <c r="P81" s="39"/>
      <c r="Q81" s="9">
        <f t="shared" si="19"/>
        <v>0</v>
      </c>
      <c r="R81" s="1"/>
      <c r="S81" s="9">
        <f t="shared" si="15"/>
        <v>0</v>
      </c>
      <c r="T81" s="9">
        <f t="shared" si="16"/>
        <v>0</v>
      </c>
      <c r="U81" s="9">
        <f t="shared" si="23"/>
        <v>0</v>
      </c>
    </row>
    <row r="82" spans="1:21" x14ac:dyDescent="0.3">
      <c r="B82" t="s">
        <v>66</v>
      </c>
      <c r="C82" s="38"/>
      <c r="D82" s="39"/>
      <c r="E82" s="39"/>
      <c r="F82" s="39"/>
      <c r="G82" s="39"/>
      <c r="H82" s="39"/>
      <c r="I82" s="39"/>
      <c r="J82" s="39"/>
      <c r="K82" s="39"/>
      <c r="L82" s="39"/>
      <c r="M82" s="39"/>
      <c r="N82" s="39"/>
      <c r="O82" s="39"/>
      <c r="P82" s="39"/>
      <c r="Q82" s="9">
        <f t="shared" si="19"/>
        <v>0</v>
      </c>
      <c r="R82" s="1"/>
      <c r="S82" s="9">
        <f t="shared" si="15"/>
        <v>0</v>
      </c>
      <c r="T82" s="9">
        <f t="shared" si="16"/>
        <v>0</v>
      </c>
      <c r="U82" s="9">
        <f t="shared" si="23"/>
        <v>0</v>
      </c>
    </row>
    <row r="83" spans="1:21" x14ac:dyDescent="0.3">
      <c r="B83" t="s">
        <v>66</v>
      </c>
      <c r="C83" s="38"/>
      <c r="D83" s="39"/>
      <c r="E83" s="39"/>
      <c r="F83" s="39"/>
      <c r="G83" s="39"/>
      <c r="H83" s="39"/>
      <c r="I83" s="39"/>
      <c r="J83" s="39"/>
      <c r="K83" s="39"/>
      <c r="L83" s="39"/>
      <c r="M83" s="39"/>
      <c r="N83" s="39"/>
      <c r="O83" s="39"/>
      <c r="P83" s="39"/>
      <c r="Q83" s="9">
        <f t="shared" si="19"/>
        <v>0</v>
      </c>
      <c r="R83" s="1"/>
      <c r="S83" s="9">
        <f t="shared" si="15"/>
        <v>0</v>
      </c>
      <c r="T83" s="9">
        <f t="shared" si="16"/>
        <v>0</v>
      </c>
      <c r="U83" s="9">
        <f t="shared" si="23"/>
        <v>0</v>
      </c>
    </row>
    <row r="84" spans="1:21" x14ac:dyDescent="0.3">
      <c r="A84" t="s">
        <v>42</v>
      </c>
      <c r="C84" s="38"/>
      <c r="D84" s="38"/>
      <c r="E84" s="38"/>
      <c r="F84" s="38"/>
      <c r="G84" s="38"/>
      <c r="H84" s="38"/>
      <c r="I84" s="38"/>
      <c r="J84" s="38"/>
      <c r="K84" s="38"/>
      <c r="L84" s="38"/>
      <c r="M84" s="38"/>
      <c r="N84" s="38"/>
      <c r="O84" s="38"/>
      <c r="P84" s="38"/>
      <c r="Q84" s="9"/>
      <c r="R84" s="1"/>
      <c r="S84" s="9">
        <f t="shared" si="15"/>
        <v>0</v>
      </c>
      <c r="T84" s="9">
        <f t="shared" si="16"/>
        <v>0</v>
      </c>
      <c r="U84" s="9">
        <f t="shared" ref="U84:U86" si="24">Q84-D84</f>
        <v>0</v>
      </c>
    </row>
    <row r="85" spans="1:21" x14ac:dyDescent="0.3">
      <c r="B85" t="s">
        <v>53</v>
      </c>
      <c r="C85" s="39"/>
      <c r="D85" s="39"/>
      <c r="E85" s="39"/>
      <c r="F85" s="39"/>
      <c r="G85" s="39"/>
      <c r="H85" s="39"/>
      <c r="I85" s="39"/>
      <c r="J85" s="39"/>
      <c r="K85" s="39"/>
      <c r="L85" s="39"/>
      <c r="M85" s="39"/>
      <c r="N85" s="39"/>
      <c r="O85" s="39"/>
      <c r="P85" s="39"/>
      <c r="Q85" s="9">
        <f>SUM(E85:P85)</f>
        <v>0</v>
      </c>
      <c r="R85" s="1"/>
      <c r="S85" s="9">
        <f t="shared" si="15"/>
        <v>0</v>
      </c>
      <c r="T85" s="9">
        <f t="shared" si="16"/>
        <v>0</v>
      </c>
      <c r="U85" s="9">
        <f t="shared" si="24"/>
        <v>0</v>
      </c>
    </row>
    <row r="86" spans="1:21" x14ac:dyDescent="0.3">
      <c r="A86" s="22" t="s">
        <v>43</v>
      </c>
      <c r="B86" s="22"/>
      <c r="C86" s="23">
        <f>SUM(C85:C85)</f>
        <v>0</v>
      </c>
      <c r="D86" s="23">
        <f>SUM(D51:D67)</f>
        <v>0</v>
      </c>
      <c r="E86" s="23">
        <f t="shared" ref="E86:Q86" si="25">SUM(E51:E85)</f>
        <v>0</v>
      </c>
      <c r="F86" s="23">
        <f t="shared" si="25"/>
        <v>0</v>
      </c>
      <c r="G86" s="23">
        <f t="shared" si="25"/>
        <v>0</v>
      </c>
      <c r="H86" s="23">
        <f t="shared" si="25"/>
        <v>0</v>
      </c>
      <c r="I86" s="23">
        <f t="shared" si="25"/>
        <v>0</v>
      </c>
      <c r="J86" s="23">
        <f t="shared" si="25"/>
        <v>0</v>
      </c>
      <c r="K86" s="23">
        <f t="shared" si="25"/>
        <v>0</v>
      </c>
      <c r="L86" s="23">
        <f t="shared" si="25"/>
        <v>0</v>
      </c>
      <c r="M86" s="23">
        <f t="shared" si="25"/>
        <v>0</v>
      </c>
      <c r="N86" s="23">
        <f t="shared" si="25"/>
        <v>0</v>
      </c>
      <c r="O86" s="23">
        <f t="shared" si="25"/>
        <v>0</v>
      </c>
      <c r="P86" s="23">
        <f t="shared" si="25"/>
        <v>0</v>
      </c>
      <c r="Q86" s="23">
        <f t="shared" si="25"/>
        <v>0</v>
      </c>
      <c r="R86" s="24"/>
      <c r="S86" s="23">
        <f t="shared" si="15"/>
        <v>0</v>
      </c>
      <c r="T86" s="23">
        <f t="shared" si="16"/>
        <v>0</v>
      </c>
      <c r="U86" s="23">
        <f t="shared" si="24"/>
        <v>0</v>
      </c>
    </row>
    <row r="87" spans="1:21" x14ac:dyDescent="0.3">
      <c r="D87" s="2"/>
      <c r="E87" s="3"/>
      <c r="F87" s="3"/>
      <c r="G87" s="3"/>
      <c r="H87" s="3"/>
      <c r="I87" s="3"/>
      <c r="J87" s="3"/>
      <c r="K87" s="3"/>
      <c r="L87" s="3"/>
      <c r="M87" s="3"/>
      <c r="N87" s="3"/>
      <c r="O87" s="3"/>
      <c r="P87" s="3"/>
      <c r="Q87" s="1"/>
      <c r="R87" s="1"/>
      <c r="S87" s="4"/>
      <c r="T87" s="4"/>
      <c r="U87" s="4"/>
    </row>
    <row r="88" spans="1:21" ht="15" thickBot="1" x14ac:dyDescent="0.35">
      <c r="A88" s="29" t="s">
        <v>67</v>
      </c>
      <c r="B88" s="29"/>
      <c r="C88" s="29"/>
      <c r="D88" s="27">
        <f>C47+D47-C86-D86</f>
        <v>0</v>
      </c>
      <c r="E88" s="27">
        <f t="shared" ref="E88:Q88" si="26">E47-E86</f>
        <v>0</v>
      </c>
      <c r="F88" s="27">
        <f t="shared" si="26"/>
        <v>0</v>
      </c>
      <c r="G88" s="27">
        <f t="shared" si="26"/>
        <v>0</v>
      </c>
      <c r="H88" s="27">
        <f t="shared" si="26"/>
        <v>0</v>
      </c>
      <c r="I88" s="27">
        <f t="shared" si="26"/>
        <v>0</v>
      </c>
      <c r="J88" s="27">
        <f t="shared" si="26"/>
        <v>0</v>
      </c>
      <c r="K88" s="27">
        <f t="shared" si="26"/>
        <v>0</v>
      </c>
      <c r="L88" s="27">
        <f t="shared" si="26"/>
        <v>0</v>
      </c>
      <c r="M88" s="27">
        <f t="shared" si="26"/>
        <v>0</v>
      </c>
      <c r="N88" s="27">
        <f t="shared" si="26"/>
        <v>0</v>
      </c>
      <c r="O88" s="27">
        <f t="shared" si="26"/>
        <v>0</v>
      </c>
      <c r="P88" s="27">
        <f t="shared" si="26"/>
        <v>0</v>
      </c>
      <c r="Q88" s="27">
        <f t="shared" si="26"/>
        <v>0</v>
      </c>
      <c r="R88" s="30"/>
      <c r="S88" s="27">
        <f>SUMIF(D$5:P$5,"Actual",D88:P88)</f>
        <v>0</v>
      </c>
      <c r="T88" s="27">
        <f>SUMIF(E$5:P$5,"Projected",E88:P88)</f>
        <v>0</v>
      </c>
      <c r="U88" s="27">
        <f>Q88-D88</f>
        <v>0</v>
      </c>
    </row>
    <row r="89" spans="1:21" x14ac:dyDescent="0.3">
      <c r="D89" s="5"/>
      <c r="E89" s="6"/>
      <c r="F89" s="6"/>
      <c r="G89" s="6"/>
      <c r="H89" s="6"/>
      <c r="I89" s="6"/>
      <c r="J89" s="6"/>
      <c r="K89" s="6"/>
      <c r="L89" s="6"/>
      <c r="M89" s="6"/>
      <c r="N89" s="6"/>
      <c r="O89" s="6"/>
      <c r="P89" s="6"/>
      <c r="Q89" s="6"/>
      <c r="R89" s="6"/>
      <c r="S89" s="4"/>
      <c r="T89" s="4"/>
      <c r="U89" s="4"/>
    </row>
    <row r="90" spans="1:21" ht="43.2" x14ac:dyDescent="0.3">
      <c r="A90" s="31" t="s">
        <v>44</v>
      </c>
      <c r="B90" s="31"/>
      <c r="C90" s="37"/>
      <c r="D90" s="32" t="s">
        <v>75</v>
      </c>
      <c r="E90" s="33">
        <f>E49</f>
        <v>44197</v>
      </c>
      <c r="F90" s="33">
        <f t="shared" ref="F90:P90" si="27">F49</f>
        <v>44228</v>
      </c>
      <c r="G90" s="33">
        <f t="shared" si="27"/>
        <v>44256</v>
      </c>
      <c r="H90" s="33">
        <f t="shared" si="27"/>
        <v>44287</v>
      </c>
      <c r="I90" s="33">
        <f t="shared" si="27"/>
        <v>44317</v>
      </c>
      <c r="J90" s="33">
        <f t="shared" si="27"/>
        <v>44348</v>
      </c>
      <c r="K90" s="33">
        <f t="shared" si="27"/>
        <v>44378</v>
      </c>
      <c r="L90" s="33">
        <f t="shared" si="27"/>
        <v>44409</v>
      </c>
      <c r="M90" s="33">
        <f t="shared" si="27"/>
        <v>44440</v>
      </c>
      <c r="N90" s="33">
        <f t="shared" si="27"/>
        <v>44470</v>
      </c>
      <c r="O90" s="33">
        <f t="shared" si="27"/>
        <v>44501</v>
      </c>
      <c r="P90" s="33">
        <f t="shared" si="27"/>
        <v>44531</v>
      </c>
      <c r="Q90" s="34" t="s">
        <v>63</v>
      </c>
      <c r="R90" s="35"/>
      <c r="S90" s="32" t="s">
        <v>88</v>
      </c>
      <c r="T90" s="32" t="s">
        <v>89</v>
      </c>
      <c r="U90" s="32" t="s">
        <v>90</v>
      </c>
    </row>
    <row r="91" spans="1:21" x14ac:dyDescent="0.3">
      <c r="A91" t="s">
        <v>45</v>
      </c>
      <c r="C91" s="2"/>
      <c r="D91" s="2"/>
      <c r="E91" s="2"/>
      <c r="F91" s="2"/>
      <c r="G91" s="2"/>
      <c r="H91" s="2"/>
      <c r="I91" s="2"/>
      <c r="J91" s="2"/>
      <c r="K91" s="2"/>
      <c r="L91" s="2"/>
      <c r="M91" s="2"/>
      <c r="N91" s="2"/>
      <c r="O91" s="2"/>
      <c r="P91" s="2"/>
      <c r="Q91" s="2"/>
      <c r="R91" s="1"/>
      <c r="S91" s="4"/>
      <c r="T91" s="4"/>
      <c r="U91" s="4"/>
    </row>
    <row r="92" spans="1:21" x14ac:dyDescent="0.3">
      <c r="B92" t="s">
        <v>70</v>
      </c>
      <c r="D92" s="39"/>
      <c r="E92" s="39"/>
      <c r="F92" s="39"/>
      <c r="G92" s="39"/>
      <c r="H92" s="39"/>
      <c r="I92" s="39"/>
      <c r="J92" s="39"/>
      <c r="K92" s="39"/>
      <c r="L92" s="39"/>
      <c r="M92" s="39"/>
      <c r="N92" s="39"/>
      <c r="O92" s="39"/>
      <c r="P92" s="39"/>
      <c r="Q92" s="9">
        <f>SUM(E92:P92)</f>
        <v>0</v>
      </c>
      <c r="R92" s="1"/>
      <c r="S92" s="9">
        <f>SUMIF(D$5:P$5,"Actual",D92:P92)</f>
        <v>0</v>
      </c>
      <c r="T92" s="9">
        <f>SUMIF(E$5:P$5,"Projected",E92:P92)</f>
        <v>0</v>
      </c>
      <c r="U92" s="9">
        <f t="shared" ref="U92:U94" si="28">Q92-D92</f>
        <v>0</v>
      </c>
    </row>
    <row r="93" spans="1:21" x14ac:dyDescent="0.3">
      <c r="B93" t="s">
        <v>58</v>
      </c>
      <c r="D93" s="39"/>
      <c r="E93" s="39"/>
      <c r="F93" s="39"/>
      <c r="G93" s="39"/>
      <c r="H93" s="39"/>
      <c r="I93" s="39"/>
      <c r="J93" s="39"/>
      <c r="K93" s="39"/>
      <c r="L93" s="39"/>
      <c r="M93" s="39"/>
      <c r="N93" s="39"/>
      <c r="O93" s="39"/>
      <c r="P93" s="39"/>
      <c r="Q93" s="9">
        <f>SUM(E93:P93)</f>
        <v>0</v>
      </c>
      <c r="R93" s="1"/>
      <c r="S93" s="9">
        <f>SUMIF(D$5:P$5,"Actual",D93:P93)</f>
        <v>0</v>
      </c>
      <c r="T93" s="9">
        <f>SUMIF(E$5:P$5,"Projected",E93:P93)</f>
        <v>0</v>
      </c>
      <c r="U93" s="9">
        <f t="shared" si="28"/>
        <v>0</v>
      </c>
    </row>
    <row r="94" spans="1:21" x14ac:dyDescent="0.3">
      <c r="B94" t="s">
        <v>59</v>
      </c>
      <c r="D94" s="39"/>
      <c r="E94" s="39"/>
      <c r="F94" s="39"/>
      <c r="G94" s="39"/>
      <c r="H94" s="39"/>
      <c r="I94" s="39"/>
      <c r="J94" s="39"/>
      <c r="K94" s="39"/>
      <c r="L94" s="39"/>
      <c r="M94" s="39"/>
      <c r="N94" s="39"/>
      <c r="O94" s="39"/>
      <c r="P94" s="39"/>
      <c r="Q94" s="9">
        <f>SUM(E94:P94)</f>
        <v>0</v>
      </c>
      <c r="R94" s="1"/>
      <c r="S94" s="9">
        <f>SUMIF(D$5:P$5,"Actual",D94:P94)</f>
        <v>0</v>
      </c>
      <c r="T94" s="9">
        <f>SUMIF(E$5:P$5,"Projected",E94:P94)</f>
        <v>0</v>
      </c>
      <c r="U94" s="9">
        <f t="shared" si="28"/>
        <v>0</v>
      </c>
    </row>
    <row r="95" spans="1:21" x14ac:dyDescent="0.3">
      <c r="A95" t="s">
        <v>46</v>
      </c>
      <c r="D95" s="38"/>
      <c r="E95" s="38"/>
      <c r="F95" s="38"/>
      <c r="G95" s="38"/>
      <c r="H95" s="38"/>
      <c r="I95" s="38"/>
      <c r="J95" s="38"/>
      <c r="K95" s="38"/>
      <c r="L95" s="38"/>
      <c r="M95" s="38"/>
      <c r="N95" s="38"/>
      <c r="O95" s="38"/>
      <c r="P95" s="38"/>
      <c r="Q95" s="1"/>
      <c r="R95" s="1"/>
      <c r="S95" s="4"/>
      <c r="T95" s="4"/>
      <c r="U95" s="4"/>
    </row>
    <row r="96" spans="1:21" x14ac:dyDescent="0.3">
      <c r="B96" t="s">
        <v>47</v>
      </c>
      <c r="D96" s="39"/>
      <c r="E96" s="39"/>
      <c r="F96" s="39"/>
      <c r="G96" s="39"/>
      <c r="H96" s="39"/>
      <c r="I96" s="39"/>
      <c r="J96" s="39"/>
      <c r="K96" s="39"/>
      <c r="L96" s="39"/>
      <c r="M96" s="39"/>
      <c r="N96" s="39"/>
      <c r="O96" s="39"/>
      <c r="P96" s="39"/>
      <c r="Q96" s="9">
        <f>SUM(E96:P96)</f>
        <v>0</v>
      </c>
      <c r="R96" s="11"/>
      <c r="S96" s="9">
        <f>SUMIF(D$5:P$5,"Actual",D96:P96)</f>
        <v>0</v>
      </c>
      <c r="T96" s="9">
        <f>SUMIF(E$5:P$5,"Projected",E96:P96)</f>
        <v>0</v>
      </c>
      <c r="U96" s="9">
        <f t="shared" ref="U96:U99" si="29">Q96-D96</f>
        <v>0</v>
      </c>
    </row>
    <row r="97" spans="1:21" x14ac:dyDescent="0.3">
      <c r="B97" t="s">
        <v>48</v>
      </c>
      <c r="D97" s="39"/>
      <c r="E97" s="39"/>
      <c r="F97" s="39"/>
      <c r="G97" s="39"/>
      <c r="H97" s="39"/>
      <c r="I97" s="39"/>
      <c r="J97" s="39"/>
      <c r="K97" s="39"/>
      <c r="L97" s="39"/>
      <c r="M97" s="39"/>
      <c r="N97" s="39"/>
      <c r="O97" s="39"/>
      <c r="P97" s="39"/>
      <c r="Q97" s="9">
        <f>SUM(E97:P97)</f>
        <v>0</v>
      </c>
      <c r="R97" s="11"/>
      <c r="S97" s="9">
        <f>SUMIF(D$5:P$5,"Actual",D97:P97)</f>
        <v>0</v>
      </c>
      <c r="T97" s="9">
        <f>SUMIF(E$5:P$5,"Projected",E97:P97)</f>
        <v>0</v>
      </c>
      <c r="U97" s="9">
        <f t="shared" si="29"/>
        <v>0</v>
      </c>
    </row>
    <row r="98" spans="1:21" x14ac:dyDescent="0.3">
      <c r="B98" t="s">
        <v>61</v>
      </c>
      <c r="D98" s="39"/>
      <c r="E98" s="39"/>
      <c r="F98" s="39"/>
      <c r="G98" s="39"/>
      <c r="H98" s="39"/>
      <c r="I98" s="39"/>
      <c r="J98" s="39"/>
      <c r="K98" s="39"/>
      <c r="L98" s="39"/>
      <c r="M98" s="39"/>
      <c r="N98" s="39"/>
      <c r="O98" s="39"/>
      <c r="P98" s="39"/>
      <c r="Q98" s="9">
        <f>SUM(E98:P98)</f>
        <v>0</v>
      </c>
      <c r="R98" s="11"/>
      <c r="S98" s="9">
        <f>SUMIF(D$5:P$5,"Actual",D98:P98)</f>
        <v>0</v>
      </c>
      <c r="T98" s="9">
        <f>SUMIF(E$5:P$5,"Projected",E98:P98)</f>
        <v>0</v>
      </c>
      <c r="U98" s="9">
        <f t="shared" si="29"/>
        <v>0</v>
      </c>
    </row>
    <row r="99" spans="1:21" x14ac:dyDescent="0.3">
      <c r="B99" t="s">
        <v>60</v>
      </c>
      <c r="D99" s="39"/>
      <c r="E99" s="39"/>
      <c r="F99" s="39"/>
      <c r="G99" s="39"/>
      <c r="H99" s="39"/>
      <c r="I99" s="39"/>
      <c r="J99" s="39"/>
      <c r="K99" s="39"/>
      <c r="L99" s="39"/>
      <c r="M99" s="39"/>
      <c r="N99" s="39"/>
      <c r="O99" s="39"/>
      <c r="P99" s="39"/>
      <c r="Q99" s="9">
        <f>SUM(E99:P99)</f>
        <v>0</v>
      </c>
      <c r="R99" s="11"/>
      <c r="S99" s="9">
        <f>SUMIF(D$5:P$5,"Actual",D99:P99)</f>
        <v>0</v>
      </c>
      <c r="T99" s="9">
        <f>SUMIF(E$5:P$5,"Projected",E99:P99)</f>
        <v>0</v>
      </c>
      <c r="U99" s="9">
        <f t="shared" si="29"/>
        <v>0</v>
      </c>
    </row>
    <row r="100" spans="1:21" x14ac:dyDescent="0.3">
      <c r="D100" s="3"/>
      <c r="E100" s="3"/>
      <c r="F100" s="3"/>
      <c r="G100" s="3"/>
      <c r="H100" s="3"/>
      <c r="I100" s="3"/>
      <c r="J100" s="3"/>
      <c r="K100" s="3"/>
      <c r="L100" s="3"/>
      <c r="M100" s="3"/>
      <c r="N100" s="3"/>
      <c r="O100" s="3"/>
      <c r="P100" s="3"/>
      <c r="Q100" s="1"/>
      <c r="R100" s="1"/>
      <c r="S100" s="4"/>
      <c r="T100" s="4"/>
      <c r="U100" s="4"/>
    </row>
    <row r="101" spans="1:21" ht="15" thickBot="1" x14ac:dyDescent="0.35">
      <c r="A101" s="26" t="s">
        <v>49</v>
      </c>
      <c r="B101" s="26"/>
      <c r="C101" s="26"/>
      <c r="D101" s="27">
        <f>C47+D47-C86-D86+SUM(D92:D94)-SUM(D96:D99)</f>
        <v>0</v>
      </c>
      <c r="E101" s="27">
        <f>SUM(E88,E122)</f>
        <v>0</v>
      </c>
      <c r="F101" s="27">
        <f t="shared" ref="F101:Q101" si="30">SUM(F88,F122)</f>
        <v>0</v>
      </c>
      <c r="G101" s="27">
        <f t="shared" si="30"/>
        <v>0</v>
      </c>
      <c r="H101" s="27">
        <f t="shared" si="30"/>
        <v>0</v>
      </c>
      <c r="I101" s="27">
        <f t="shared" si="30"/>
        <v>0</v>
      </c>
      <c r="J101" s="27">
        <f t="shared" si="30"/>
        <v>0</v>
      </c>
      <c r="K101" s="27">
        <f t="shared" si="30"/>
        <v>0</v>
      </c>
      <c r="L101" s="27">
        <f t="shared" si="30"/>
        <v>0</v>
      </c>
      <c r="M101" s="27">
        <f t="shared" si="30"/>
        <v>0</v>
      </c>
      <c r="N101" s="27">
        <f t="shared" si="30"/>
        <v>0</v>
      </c>
      <c r="O101" s="27">
        <f t="shared" si="30"/>
        <v>0</v>
      </c>
      <c r="P101" s="27">
        <f t="shared" si="30"/>
        <v>0</v>
      </c>
      <c r="Q101" s="27">
        <f t="shared" si="30"/>
        <v>0</v>
      </c>
      <c r="R101" s="28"/>
      <c r="S101" s="27">
        <f>SUMIF(D$5:P$5,"Actual",D101:P101)</f>
        <v>0</v>
      </c>
      <c r="T101" s="27">
        <f>SUMIF(E$5:P$5,"Projected",E101:P101)</f>
        <v>0</v>
      </c>
      <c r="U101" s="27">
        <f t="shared" ref="U101" si="31">Q101-D101</f>
        <v>0</v>
      </c>
    </row>
    <row r="102" spans="1:21" x14ac:dyDescent="0.3">
      <c r="D102" s="3"/>
      <c r="E102" s="3"/>
      <c r="F102" s="3"/>
      <c r="G102" s="3"/>
      <c r="H102" s="3"/>
      <c r="I102" s="3"/>
      <c r="J102" s="3"/>
      <c r="K102" s="3"/>
      <c r="L102" s="3"/>
      <c r="M102" s="3"/>
      <c r="N102" s="3"/>
      <c r="O102" s="3"/>
      <c r="P102" s="3"/>
      <c r="Q102" s="1"/>
      <c r="R102" s="1"/>
    </row>
    <row r="103" spans="1:21" x14ac:dyDescent="0.3">
      <c r="A103" s="25" t="s">
        <v>54</v>
      </c>
      <c r="B103" s="25"/>
      <c r="C103" s="25"/>
      <c r="D103" s="23"/>
      <c r="E103" s="23">
        <f>C4+E101</f>
        <v>0</v>
      </c>
      <c r="F103" s="23">
        <f t="shared" ref="F103:P103" si="32">E103+F101</f>
        <v>0</v>
      </c>
      <c r="G103" s="23">
        <f t="shared" si="32"/>
        <v>0</v>
      </c>
      <c r="H103" s="23">
        <f t="shared" si="32"/>
        <v>0</v>
      </c>
      <c r="I103" s="23">
        <f t="shared" si="32"/>
        <v>0</v>
      </c>
      <c r="J103" s="23">
        <f t="shared" si="32"/>
        <v>0</v>
      </c>
      <c r="K103" s="23">
        <f t="shared" si="32"/>
        <v>0</v>
      </c>
      <c r="L103" s="23">
        <f t="shared" si="32"/>
        <v>0</v>
      </c>
      <c r="M103" s="23">
        <f t="shared" si="32"/>
        <v>0</v>
      </c>
      <c r="N103" s="23">
        <f t="shared" si="32"/>
        <v>0</v>
      </c>
      <c r="O103" s="23">
        <f t="shared" si="32"/>
        <v>0</v>
      </c>
      <c r="P103" s="23">
        <f t="shared" si="32"/>
        <v>0</v>
      </c>
      <c r="Q103" s="6"/>
      <c r="R103" s="6"/>
      <c r="S103" s="5"/>
      <c r="T103" s="5"/>
      <c r="U103" s="5"/>
    </row>
    <row r="106" spans="1:21" hidden="1" x14ac:dyDescent="0.3">
      <c r="B106" t="s">
        <v>45</v>
      </c>
      <c r="E106" s="1">
        <f>SUM(E47,E92:E94)</f>
        <v>0</v>
      </c>
      <c r="F106" s="1">
        <f t="shared" ref="F106:P106" si="33">SUM(F47,F92:F94)</f>
        <v>0</v>
      </c>
      <c r="G106" s="1">
        <f t="shared" si="33"/>
        <v>0</v>
      </c>
      <c r="H106" s="1">
        <f t="shared" si="33"/>
        <v>0</v>
      </c>
      <c r="I106" s="1">
        <f t="shared" si="33"/>
        <v>0</v>
      </c>
      <c r="J106" s="1">
        <f t="shared" si="33"/>
        <v>0</v>
      </c>
      <c r="K106" s="1">
        <f t="shared" si="33"/>
        <v>0</v>
      </c>
      <c r="L106" s="1">
        <f t="shared" si="33"/>
        <v>0</v>
      </c>
      <c r="M106" s="1">
        <f t="shared" si="33"/>
        <v>0</v>
      </c>
      <c r="N106" s="1">
        <f t="shared" si="33"/>
        <v>0</v>
      </c>
      <c r="O106" s="1">
        <f t="shared" si="33"/>
        <v>0</v>
      </c>
      <c r="P106" s="1">
        <f t="shared" si="33"/>
        <v>0</v>
      </c>
    </row>
    <row r="107" spans="1:21" hidden="1" x14ac:dyDescent="0.3">
      <c r="B107" t="s">
        <v>46</v>
      </c>
      <c r="E107" s="1">
        <f>SUM(E86,E96:E99)</f>
        <v>0</v>
      </c>
      <c r="F107" s="1">
        <f t="shared" ref="F107:P107" si="34">SUM(F86,F96:F99)</f>
        <v>0</v>
      </c>
      <c r="G107" s="1">
        <f t="shared" si="34"/>
        <v>0</v>
      </c>
      <c r="H107" s="1">
        <f t="shared" si="34"/>
        <v>0</v>
      </c>
      <c r="I107" s="1">
        <f t="shared" si="34"/>
        <v>0</v>
      </c>
      <c r="J107" s="1">
        <f t="shared" si="34"/>
        <v>0</v>
      </c>
      <c r="K107" s="1">
        <f t="shared" si="34"/>
        <v>0</v>
      </c>
      <c r="L107" s="1">
        <f t="shared" si="34"/>
        <v>0</v>
      </c>
      <c r="M107" s="1">
        <f t="shared" si="34"/>
        <v>0</v>
      </c>
      <c r="N107" s="1">
        <f t="shared" si="34"/>
        <v>0</v>
      </c>
      <c r="O107" s="1">
        <f t="shared" si="34"/>
        <v>0</v>
      </c>
      <c r="P107" s="1">
        <f t="shared" si="34"/>
        <v>0</v>
      </c>
    </row>
    <row r="108" spans="1:21" hidden="1" x14ac:dyDescent="0.3"/>
    <row r="121" spans="3:17" hidden="1" x14ac:dyDescent="0.3"/>
    <row r="122" spans="3:17" hidden="1" x14ac:dyDescent="0.3">
      <c r="C122" t="s">
        <v>50</v>
      </c>
      <c r="E122" s="3">
        <f>SUM(E92,E93,E94)-SUM(E96,E97,E98,E99)</f>
        <v>0</v>
      </c>
      <c r="F122" s="3">
        <f t="shared" ref="F122:Q122" si="35">SUM(F92,F93,F94)-SUM(F96,F97,F98,F99)</f>
        <v>0</v>
      </c>
      <c r="G122" s="3">
        <f t="shared" si="35"/>
        <v>0</v>
      </c>
      <c r="H122" s="3">
        <f t="shared" si="35"/>
        <v>0</v>
      </c>
      <c r="I122" s="3">
        <f t="shared" si="35"/>
        <v>0</v>
      </c>
      <c r="J122" s="3">
        <f t="shared" si="35"/>
        <v>0</v>
      </c>
      <c r="K122" s="3">
        <f t="shared" si="35"/>
        <v>0</v>
      </c>
      <c r="L122" s="3">
        <f t="shared" si="35"/>
        <v>0</v>
      </c>
      <c r="M122" s="3">
        <f t="shared" si="35"/>
        <v>0</v>
      </c>
      <c r="N122" s="3">
        <f t="shared" si="35"/>
        <v>0</v>
      </c>
      <c r="O122" s="3">
        <f t="shared" si="35"/>
        <v>0</v>
      </c>
      <c r="P122" s="3">
        <f t="shared" si="35"/>
        <v>0</v>
      </c>
      <c r="Q122" s="3">
        <f t="shared" si="35"/>
        <v>0</v>
      </c>
    </row>
    <row r="123" spans="3:17" hidden="1" x14ac:dyDescent="0.3">
      <c r="C123" t="s">
        <v>51</v>
      </c>
    </row>
    <row r="124" spans="3:17" hidden="1" x14ac:dyDescent="0.3"/>
  </sheetData>
  <sheetProtection algorithmName="SHA-512" hashValue="AfK4PVjNft3nFvaHvrFZiB4HGhVlNjIZvU5UX7IJIhL8wGuAcPqox8zoiNHldcN85Pli1r3JycSsuNe7sV3Zrw==" saltValue="T/qIPk2cXRy/r4bv0Kf2JQ==" spinCount="100000" sheet="1" objects="1" scenarios="1"/>
  <mergeCells count="2">
    <mergeCell ref="C1:Q1"/>
    <mergeCell ref="S2:U2"/>
  </mergeCells>
  <dataValidations count="1">
    <dataValidation type="list" allowBlank="1" showInputMessage="1" showErrorMessage="1" sqref="C3" xr:uid="{8DBDB3CE-E942-489F-9110-D9C2ED8C6F7D}">
      <formula1>$E$6:$P$6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3537758-8C6E-42C5-83B4-0363F55D1F6C}">
          <x14:formula1>
            <xm:f>Charts!$B$2:$B$3</xm:f>
          </x14:formula1>
          <xm:sqref>E5:P5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7B98-8499-47DF-9E1F-403E79A3CC36}">
  <sheetPr>
    <tabColor rgb="FF00B050"/>
  </sheetPr>
  <dimension ref="B2:B3"/>
  <sheetViews>
    <sheetView topLeftCell="A23" workbookViewId="0">
      <selection activeCell="L28" sqref="L28"/>
    </sheetView>
  </sheetViews>
  <sheetFormatPr defaultRowHeight="14.4" x14ac:dyDescent="0.3"/>
  <cols>
    <col min="1" max="1" width="25.33203125" customWidth="1"/>
  </cols>
  <sheetData>
    <row r="2" spans="2:2" hidden="1" x14ac:dyDescent="0.3">
      <c r="B2" s="7" t="s">
        <v>62</v>
      </c>
    </row>
    <row r="3" spans="2:2" hidden="1" x14ac:dyDescent="0.3">
      <c r="B3" s="7" t="s">
        <v>81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B456-4157-4CB6-B2E4-5F886E829180}">
  <sheetPr>
    <tabColor rgb="FF00B0F0"/>
  </sheetPr>
  <dimension ref="A1:N19"/>
  <sheetViews>
    <sheetView workbookViewId="0">
      <selection activeCell="I10" sqref="I10"/>
    </sheetView>
  </sheetViews>
  <sheetFormatPr defaultRowHeight="14.4" x14ac:dyDescent="0.3"/>
  <cols>
    <col min="1" max="1" width="23.21875" customWidth="1"/>
    <col min="2" max="13" width="12.109375" customWidth="1"/>
    <col min="14" max="14" width="14.109375" customWidth="1"/>
  </cols>
  <sheetData>
    <row r="1" spans="1:14" ht="18" x14ac:dyDescent="0.35">
      <c r="A1" s="61" t="s">
        <v>119</v>
      </c>
      <c r="B1" s="61"/>
      <c r="C1" s="61"/>
      <c r="D1" s="61"/>
      <c r="E1" s="61"/>
      <c r="F1" s="61"/>
      <c r="G1" s="61"/>
      <c r="H1" s="61"/>
      <c r="I1" s="61"/>
      <c r="J1" s="61"/>
      <c r="K1" s="61"/>
      <c r="L1" s="61"/>
      <c r="M1" s="61"/>
    </row>
    <row r="3" spans="1:14" ht="18" x14ac:dyDescent="0.35">
      <c r="A3" s="61" t="s">
        <v>118</v>
      </c>
      <c r="B3" s="61"/>
      <c r="C3" s="61"/>
      <c r="D3" s="61"/>
      <c r="E3" s="61"/>
      <c r="F3" s="61"/>
      <c r="G3" s="61"/>
      <c r="H3" s="61"/>
      <c r="I3" s="61"/>
      <c r="J3" s="61"/>
      <c r="K3" s="61"/>
      <c r="L3" s="61"/>
      <c r="M3" s="61"/>
    </row>
    <row r="4" spans="1:14" x14ac:dyDescent="0.3">
      <c r="B4" s="33">
        <f>'Cash Flow Projection'!E90</f>
        <v>44197</v>
      </c>
      <c r="C4" s="33">
        <f>'Cash Flow Projection'!F90</f>
        <v>44228</v>
      </c>
      <c r="D4" s="33">
        <f>'Cash Flow Projection'!G90</f>
        <v>44256</v>
      </c>
      <c r="E4" s="33">
        <f>'Cash Flow Projection'!H90</f>
        <v>44287</v>
      </c>
      <c r="F4" s="33">
        <f>'Cash Flow Projection'!I90</f>
        <v>44317</v>
      </c>
      <c r="G4" s="33">
        <f>'Cash Flow Projection'!J90</f>
        <v>44348</v>
      </c>
      <c r="H4" s="33">
        <f>'Cash Flow Projection'!K90</f>
        <v>44378</v>
      </c>
      <c r="I4" s="33">
        <f>'Cash Flow Projection'!L90</f>
        <v>44409</v>
      </c>
      <c r="J4" s="33">
        <f>'Cash Flow Projection'!M90</f>
        <v>44440</v>
      </c>
      <c r="K4" s="33">
        <f>'Cash Flow Projection'!N90</f>
        <v>44470</v>
      </c>
      <c r="L4" s="33">
        <f>'Cash Flow Projection'!O90</f>
        <v>44501</v>
      </c>
      <c r="M4" s="33">
        <f>'Cash Flow Projection'!P90</f>
        <v>44531</v>
      </c>
      <c r="N4" s="33" t="s">
        <v>129</v>
      </c>
    </row>
    <row r="5" spans="1:14" x14ac:dyDescent="0.3">
      <c r="A5" t="s">
        <v>120</v>
      </c>
      <c r="B5" s="39"/>
      <c r="C5" s="58">
        <f>B9</f>
        <v>0</v>
      </c>
      <c r="D5" s="58">
        <f t="shared" ref="D5:M5" si="0">C9</f>
        <v>0</v>
      </c>
      <c r="E5" s="58">
        <f t="shared" si="0"/>
        <v>0</v>
      </c>
      <c r="F5" s="58">
        <f t="shared" si="0"/>
        <v>0</v>
      </c>
      <c r="G5" s="58">
        <f t="shared" si="0"/>
        <v>0</v>
      </c>
      <c r="H5" s="58">
        <f t="shared" si="0"/>
        <v>0</v>
      </c>
      <c r="I5" s="58">
        <f t="shared" si="0"/>
        <v>0</v>
      </c>
      <c r="J5" s="58">
        <f t="shared" si="0"/>
        <v>0</v>
      </c>
      <c r="K5" s="58">
        <f t="shared" si="0"/>
        <v>0</v>
      </c>
      <c r="L5" s="58">
        <f t="shared" si="0"/>
        <v>0</v>
      </c>
      <c r="M5" s="58">
        <f t="shared" si="0"/>
        <v>0</v>
      </c>
      <c r="N5" s="62"/>
    </row>
    <row r="6" spans="1:14" x14ac:dyDescent="0.3">
      <c r="A6" t="s">
        <v>121</v>
      </c>
      <c r="B6" s="39"/>
      <c r="C6" s="39"/>
      <c r="D6" s="39"/>
      <c r="E6" s="39"/>
      <c r="F6" s="39"/>
      <c r="G6" s="39"/>
      <c r="H6" s="39"/>
      <c r="I6" s="39"/>
      <c r="J6" s="39"/>
      <c r="K6" s="39"/>
      <c r="L6" s="39"/>
      <c r="M6" s="39"/>
      <c r="N6" s="39">
        <f>SUM(B6:M6)</f>
        <v>0</v>
      </c>
    </row>
    <row r="7" spans="1:14" x14ac:dyDescent="0.3">
      <c r="A7" t="s">
        <v>123</v>
      </c>
      <c r="B7" s="58">
        <f>'Cash Flow Projection'!E99</f>
        <v>0</v>
      </c>
      <c r="C7" s="58">
        <f>'Cash Flow Projection'!F99</f>
        <v>0</v>
      </c>
      <c r="D7" s="58">
        <f>'Cash Flow Projection'!G99</f>
        <v>0</v>
      </c>
      <c r="E7" s="58">
        <f>'Cash Flow Projection'!H99</f>
        <v>0</v>
      </c>
      <c r="F7" s="58">
        <f>'Cash Flow Projection'!I99</f>
        <v>0</v>
      </c>
      <c r="G7" s="58">
        <f>'Cash Flow Projection'!J99</f>
        <v>0</v>
      </c>
      <c r="H7" s="58">
        <f>'Cash Flow Projection'!K99</f>
        <v>0</v>
      </c>
      <c r="I7" s="58">
        <f>'Cash Flow Projection'!L99</f>
        <v>0</v>
      </c>
      <c r="J7" s="58">
        <f>'Cash Flow Projection'!M99</f>
        <v>0</v>
      </c>
      <c r="K7" s="58">
        <f>'Cash Flow Projection'!N99</f>
        <v>0</v>
      </c>
      <c r="L7" s="58">
        <f>'Cash Flow Projection'!O99</f>
        <v>0</v>
      </c>
      <c r="M7" s="58">
        <f>'Cash Flow Projection'!P99</f>
        <v>0</v>
      </c>
      <c r="N7" s="58">
        <f t="shared" ref="N7:N8" si="1">SUM(B7:M7)</f>
        <v>0</v>
      </c>
    </row>
    <row r="8" spans="1:14" x14ac:dyDescent="0.3">
      <c r="A8" t="s">
        <v>122</v>
      </c>
      <c r="B8" s="58">
        <f>-'Cash Flow Projection'!E93</f>
        <v>0</v>
      </c>
      <c r="C8" s="58">
        <f>-'Cash Flow Projection'!F93</f>
        <v>0</v>
      </c>
      <c r="D8" s="58">
        <f>-'Cash Flow Projection'!G93</f>
        <v>0</v>
      </c>
      <c r="E8" s="58">
        <f>-'Cash Flow Projection'!H93</f>
        <v>0</v>
      </c>
      <c r="F8" s="58">
        <f>-'Cash Flow Projection'!I93</f>
        <v>0</v>
      </c>
      <c r="G8" s="58">
        <f>-'Cash Flow Projection'!J93</f>
        <v>0</v>
      </c>
      <c r="H8" s="58">
        <f>-'Cash Flow Projection'!K93</f>
        <v>0</v>
      </c>
      <c r="I8" s="58">
        <f>-'Cash Flow Projection'!L93</f>
        <v>0</v>
      </c>
      <c r="J8" s="58">
        <f>-'Cash Flow Projection'!M93</f>
        <v>0</v>
      </c>
      <c r="K8" s="58">
        <f>-'Cash Flow Projection'!N93</f>
        <v>0</v>
      </c>
      <c r="L8" s="58">
        <f>-'Cash Flow Projection'!O93</f>
        <v>0</v>
      </c>
      <c r="M8" s="58">
        <f>-'Cash Flow Projection'!P93</f>
        <v>0</v>
      </c>
      <c r="N8" s="58">
        <f t="shared" si="1"/>
        <v>0</v>
      </c>
    </row>
    <row r="9" spans="1:14" ht="15" thickBot="1" x14ac:dyDescent="0.35">
      <c r="A9" s="59" t="s">
        <v>124</v>
      </c>
      <c r="B9" s="60">
        <f>SUM(B5:B8)</f>
        <v>0</v>
      </c>
      <c r="C9" s="60">
        <f t="shared" ref="C9:M9" si="2">SUM(C5:C8)</f>
        <v>0</v>
      </c>
      <c r="D9" s="60">
        <f t="shared" si="2"/>
        <v>0</v>
      </c>
      <c r="E9" s="60">
        <f t="shared" si="2"/>
        <v>0</v>
      </c>
      <c r="F9" s="60">
        <f t="shared" si="2"/>
        <v>0</v>
      </c>
      <c r="G9" s="60">
        <f t="shared" si="2"/>
        <v>0</v>
      </c>
      <c r="H9" s="60">
        <f t="shared" si="2"/>
        <v>0</v>
      </c>
      <c r="I9" s="60">
        <f t="shared" si="2"/>
        <v>0</v>
      </c>
      <c r="J9" s="60">
        <f t="shared" si="2"/>
        <v>0</v>
      </c>
      <c r="K9" s="60">
        <f t="shared" si="2"/>
        <v>0</v>
      </c>
      <c r="L9" s="60">
        <f t="shared" si="2"/>
        <v>0</v>
      </c>
      <c r="M9" s="60">
        <f t="shared" si="2"/>
        <v>0</v>
      </c>
    </row>
    <row r="11" spans="1:14" ht="18" x14ac:dyDescent="0.35">
      <c r="A11" s="61" t="s">
        <v>125</v>
      </c>
      <c r="B11" s="61"/>
      <c r="C11" s="61"/>
      <c r="D11" s="61"/>
      <c r="E11" s="61"/>
      <c r="F11" s="61"/>
      <c r="G11" s="61"/>
      <c r="H11" s="61"/>
      <c r="I11" s="61"/>
      <c r="J11" s="61"/>
      <c r="K11" s="61"/>
      <c r="L11" s="61"/>
      <c r="M11" s="61"/>
    </row>
    <row r="12" spans="1:14" x14ac:dyDescent="0.3">
      <c r="B12" s="33">
        <f>B4</f>
        <v>44197</v>
      </c>
      <c r="C12" s="33">
        <f t="shared" ref="C12:M12" si="3">C4</f>
        <v>44228</v>
      </c>
      <c r="D12" s="33">
        <f t="shared" si="3"/>
        <v>44256</v>
      </c>
      <c r="E12" s="33">
        <f t="shared" si="3"/>
        <v>44287</v>
      </c>
      <c r="F12" s="33">
        <f t="shared" si="3"/>
        <v>44317</v>
      </c>
      <c r="G12" s="33">
        <f t="shared" si="3"/>
        <v>44348</v>
      </c>
      <c r="H12" s="33">
        <f t="shared" si="3"/>
        <v>44378</v>
      </c>
      <c r="I12" s="33">
        <f t="shared" si="3"/>
        <v>44409</v>
      </c>
      <c r="J12" s="33">
        <f t="shared" si="3"/>
        <v>44440</v>
      </c>
      <c r="K12" s="33">
        <f t="shared" si="3"/>
        <v>44470</v>
      </c>
      <c r="L12" s="33">
        <f t="shared" si="3"/>
        <v>44501</v>
      </c>
      <c r="M12" s="33">
        <f t="shared" si="3"/>
        <v>44531</v>
      </c>
      <c r="N12" s="33" t="s">
        <v>129</v>
      </c>
    </row>
    <row r="13" spans="1:14" x14ac:dyDescent="0.3">
      <c r="A13" t="s">
        <v>120</v>
      </c>
      <c r="B13" s="39"/>
      <c r="C13" s="58">
        <f>B19</f>
        <v>0</v>
      </c>
      <c r="D13" s="58">
        <f t="shared" ref="D13:M13" si="4">C19</f>
        <v>0</v>
      </c>
      <c r="E13" s="58">
        <f t="shared" si="4"/>
        <v>0</v>
      </c>
      <c r="F13" s="58">
        <f t="shared" si="4"/>
        <v>0</v>
      </c>
      <c r="G13" s="58">
        <f t="shared" si="4"/>
        <v>0</v>
      </c>
      <c r="H13" s="58">
        <f t="shared" si="4"/>
        <v>0</v>
      </c>
      <c r="I13" s="58">
        <f t="shared" si="4"/>
        <v>0</v>
      </c>
      <c r="J13" s="58">
        <f t="shared" si="4"/>
        <v>0</v>
      </c>
      <c r="K13" s="58">
        <f t="shared" si="4"/>
        <v>0</v>
      </c>
      <c r="L13" s="58">
        <f t="shared" si="4"/>
        <v>0</v>
      </c>
      <c r="M13" s="58">
        <f t="shared" si="4"/>
        <v>0</v>
      </c>
      <c r="N13" s="62"/>
    </row>
    <row r="14" spans="1:14" x14ac:dyDescent="0.3">
      <c r="A14" t="s">
        <v>126</v>
      </c>
      <c r="B14" s="39"/>
      <c r="C14" s="39"/>
      <c r="D14" s="39"/>
      <c r="E14" s="39"/>
      <c r="F14" s="39"/>
      <c r="G14" s="39"/>
      <c r="H14" s="39"/>
      <c r="I14" s="39"/>
      <c r="J14" s="39"/>
      <c r="K14" s="39"/>
      <c r="L14" s="39"/>
      <c r="M14" s="39"/>
      <c r="N14" s="39">
        <f>SUM(B14:M14)</f>
        <v>0</v>
      </c>
    </row>
    <row r="15" spans="1:14" x14ac:dyDescent="0.3">
      <c r="A15" t="s">
        <v>127</v>
      </c>
      <c r="B15" s="39"/>
      <c r="C15" s="39"/>
      <c r="D15" s="39"/>
      <c r="E15" s="39"/>
      <c r="F15" s="39"/>
      <c r="G15" s="39"/>
      <c r="H15" s="39"/>
      <c r="I15" s="39"/>
      <c r="J15" s="39"/>
      <c r="K15" s="39"/>
      <c r="L15" s="39"/>
      <c r="M15" s="39"/>
      <c r="N15" s="39">
        <f t="shared" ref="N15:N18" si="5">SUM(B15:M15)</f>
        <v>0</v>
      </c>
    </row>
    <row r="16" spans="1:14" x14ac:dyDescent="0.3">
      <c r="A16" t="s">
        <v>128</v>
      </c>
      <c r="B16" s="39"/>
      <c r="C16" s="39"/>
      <c r="D16" s="39"/>
      <c r="E16" s="39"/>
      <c r="F16" s="39"/>
      <c r="G16" s="39"/>
      <c r="H16" s="39"/>
      <c r="I16" s="39"/>
      <c r="J16" s="39"/>
      <c r="K16" s="39"/>
      <c r="L16" s="39"/>
      <c r="M16" s="39"/>
      <c r="N16" s="39">
        <f t="shared" si="5"/>
        <v>0</v>
      </c>
    </row>
    <row r="17" spans="1:14" x14ac:dyDescent="0.3">
      <c r="A17" t="s">
        <v>123</v>
      </c>
      <c r="B17" s="58">
        <f>'Cash Flow Projection'!E98</f>
        <v>0</v>
      </c>
      <c r="C17" s="58">
        <f>'Cash Flow Projection'!F98</f>
        <v>0</v>
      </c>
      <c r="D17" s="58">
        <f>'Cash Flow Projection'!G98</f>
        <v>0</v>
      </c>
      <c r="E17" s="58">
        <f>'Cash Flow Projection'!H98</f>
        <v>0</v>
      </c>
      <c r="F17" s="58">
        <f>'Cash Flow Projection'!I98</f>
        <v>0</v>
      </c>
      <c r="G17" s="58">
        <f>'Cash Flow Projection'!J98</f>
        <v>0</v>
      </c>
      <c r="H17" s="58">
        <f>'Cash Flow Projection'!K98</f>
        <v>0</v>
      </c>
      <c r="I17" s="58">
        <f>'Cash Flow Projection'!L98</f>
        <v>0</v>
      </c>
      <c r="J17" s="58">
        <f>'Cash Flow Projection'!M98</f>
        <v>0</v>
      </c>
      <c r="K17" s="58">
        <f>'Cash Flow Projection'!N98</f>
        <v>0</v>
      </c>
      <c r="L17" s="58">
        <f>'Cash Flow Projection'!O98</f>
        <v>0</v>
      </c>
      <c r="M17" s="58">
        <f>'Cash Flow Projection'!P98</f>
        <v>0</v>
      </c>
      <c r="N17" s="58">
        <f t="shared" si="5"/>
        <v>0</v>
      </c>
    </row>
    <row r="18" spans="1:14" x14ac:dyDescent="0.3">
      <c r="A18" t="s">
        <v>122</v>
      </c>
      <c r="B18" s="58">
        <f>-'Cash Flow Projection'!E94</f>
        <v>0</v>
      </c>
      <c r="C18" s="58">
        <f>-'Cash Flow Projection'!F94</f>
        <v>0</v>
      </c>
      <c r="D18" s="58">
        <f>-'Cash Flow Projection'!G94</f>
        <v>0</v>
      </c>
      <c r="E18" s="58">
        <f>-'Cash Flow Projection'!H94</f>
        <v>0</v>
      </c>
      <c r="F18" s="58">
        <f>-'Cash Flow Projection'!I94</f>
        <v>0</v>
      </c>
      <c r="G18" s="58">
        <f>-'Cash Flow Projection'!J94</f>
        <v>0</v>
      </c>
      <c r="H18" s="58">
        <f>-'Cash Flow Projection'!K94</f>
        <v>0</v>
      </c>
      <c r="I18" s="58">
        <f>-'Cash Flow Projection'!L94</f>
        <v>0</v>
      </c>
      <c r="J18" s="58">
        <f>-'Cash Flow Projection'!M94</f>
        <v>0</v>
      </c>
      <c r="K18" s="58">
        <f>-'Cash Flow Projection'!N94</f>
        <v>0</v>
      </c>
      <c r="L18" s="58">
        <f>-'Cash Flow Projection'!O94</f>
        <v>0</v>
      </c>
      <c r="M18" s="58">
        <f>-'Cash Flow Projection'!P94</f>
        <v>0</v>
      </c>
      <c r="N18" s="58">
        <f t="shared" si="5"/>
        <v>0</v>
      </c>
    </row>
    <row r="19" spans="1:14" ht="15" thickBot="1" x14ac:dyDescent="0.35">
      <c r="A19" s="59" t="s">
        <v>124</v>
      </c>
      <c r="B19" s="60">
        <f>SUM(B13:B18)</f>
        <v>0</v>
      </c>
      <c r="C19" s="60">
        <f t="shared" ref="C19" si="6">SUM(C13:C18)</f>
        <v>0</v>
      </c>
      <c r="D19" s="60">
        <f t="shared" ref="D19" si="7">SUM(D13:D18)</f>
        <v>0</v>
      </c>
      <c r="E19" s="60">
        <f t="shared" ref="E19" si="8">SUM(E13:E18)</f>
        <v>0</v>
      </c>
      <c r="F19" s="60">
        <f t="shared" ref="F19" si="9">SUM(F13:F18)</f>
        <v>0</v>
      </c>
      <c r="G19" s="60">
        <f t="shared" ref="G19" si="10">SUM(G13:G18)</f>
        <v>0</v>
      </c>
      <c r="H19" s="60">
        <f t="shared" ref="H19" si="11">SUM(H13:H18)</f>
        <v>0</v>
      </c>
      <c r="I19" s="60">
        <f t="shared" ref="I19" si="12">SUM(I13:I18)</f>
        <v>0</v>
      </c>
      <c r="J19" s="60">
        <f t="shared" ref="J19" si="13">SUM(J13:J18)</f>
        <v>0</v>
      </c>
      <c r="K19" s="60">
        <f t="shared" ref="K19" si="14">SUM(K13:K18)</f>
        <v>0</v>
      </c>
      <c r="L19" s="60">
        <f t="shared" ref="L19" si="15">SUM(L13:L18)</f>
        <v>0</v>
      </c>
      <c r="M19" s="60">
        <f t="shared" ref="M19" si="16">SUM(M13:M18)</f>
        <v>0</v>
      </c>
    </row>
  </sheetData>
  <sheetProtection algorithmName="SHA-512" hashValue="b3wforbOVxi8cyrxYjJySn8PpInwhHiLfqsIw5oHJ/kSPl8GbGcI9zJIzY8rG/0X+zEawLaazA4/+ECt0cy8qA==" saltValue="Gt8rUDRkN0XN9mTGQ4MWtA==" spinCount="100000" sheet="1" objects="1" scenarios="1"/>
  <mergeCells count="3">
    <mergeCell ref="A1:M1"/>
    <mergeCell ref="A11:M11"/>
    <mergeCell ref="A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717C-7E2D-414C-A37D-C38480A89928}">
  <dimension ref="A1:N6"/>
  <sheetViews>
    <sheetView workbookViewId="0">
      <selection activeCell="C6" sqref="C6:M6"/>
    </sheetView>
  </sheetViews>
  <sheetFormatPr defaultRowHeight="14.4" x14ac:dyDescent="0.3"/>
  <cols>
    <col min="1" max="1" width="20.44140625" customWidth="1"/>
  </cols>
  <sheetData>
    <row r="1" spans="1:14" x14ac:dyDescent="0.3">
      <c r="B1" s="8">
        <f>'Cash Flow Projection'!E90</f>
        <v>44197</v>
      </c>
      <c r="C1" s="8">
        <f>'Cash Flow Projection'!F90</f>
        <v>44228</v>
      </c>
      <c r="D1" s="8">
        <f>'Cash Flow Projection'!G90</f>
        <v>44256</v>
      </c>
      <c r="E1" s="8">
        <f>'Cash Flow Projection'!H90</f>
        <v>44287</v>
      </c>
      <c r="F1" s="8">
        <f>'Cash Flow Projection'!I90</f>
        <v>44317</v>
      </c>
      <c r="G1" s="8">
        <f>'Cash Flow Projection'!J90</f>
        <v>44348</v>
      </c>
      <c r="H1" s="8">
        <f>'Cash Flow Projection'!K90</f>
        <v>44378</v>
      </c>
      <c r="I1" s="8">
        <f>'Cash Flow Projection'!L90</f>
        <v>44409</v>
      </c>
      <c r="J1" s="8">
        <f>'Cash Flow Projection'!M90</f>
        <v>44440</v>
      </c>
      <c r="K1" s="8">
        <f>'Cash Flow Projection'!N90</f>
        <v>44470</v>
      </c>
      <c r="L1" s="8">
        <f>'Cash Flow Projection'!O90</f>
        <v>44501</v>
      </c>
      <c r="M1" s="8">
        <f>'Cash Flow Projection'!P90</f>
        <v>44531</v>
      </c>
      <c r="N1" s="8"/>
    </row>
    <row r="2" spans="1:14" x14ac:dyDescent="0.3">
      <c r="A2" s="5" t="str">
        <f>'Cash Flow Projection'!A103</f>
        <v>CASH BALANCE</v>
      </c>
      <c r="B2" s="6">
        <f>'Cash Flow Projection'!E103</f>
        <v>0</v>
      </c>
      <c r="C2" s="6">
        <f>'Cash Flow Projection'!F103</f>
        <v>0</v>
      </c>
      <c r="D2" s="6">
        <f>'Cash Flow Projection'!G103</f>
        <v>0</v>
      </c>
      <c r="E2" s="6">
        <f>'Cash Flow Projection'!H103</f>
        <v>0</v>
      </c>
      <c r="F2" s="6">
        <f>'Cash Flow Projection'!I103</f>
        <v>0</v>
      </c>
      <c r="G2" s="6">
        <f>'Cash Flow Projection'!J103</f>
        <v>0</v>
      </c>
      <c r="H2" s="6">
        <f>'Cash Flow Projection'!K103</f>
        <v>0</v>
      </c>
      <c r="I2" s="6">
        <f>'Cash Flow Projection'!L103</f>
        <v>0</v>
      </c>
      <c r="J2" s="6">
        <f>'Cash Flow Projection'!M103</f>
        <v>0</v>
      </c>
      <c r="K2" s="6">
        <f>'Cash Flow Projection'!N103</f>
        <v>0</v>
      </c>
      <c r="L2" s="6">
        <f>'Cash Flow Projection'!O103</f>
        <v>0</v>
      </c>
      <c r="M2" s="6">
        <f>'Cash Flow Projection'!P103</f>
        <v>0</v>
      </c>
    </row>
    <row r="3" spans="1:14" x14ac:dyDescent="0.3">
      <c r="B3" s="8">
        <f>Source!B1</f>
        <v>44197</v>
      </c>
      <c r="C3" s="8">
        <f>Source!C1</f>
        <v>44228</v>
      </c>
      <c r="D3" s="8">
        <f>Source!D1</f>
        <v>44256</v>
      </c>
      <c r="E3" s="8">
        <f>Source!E1</f>
        <v>44287</v>
      </c>
      <c r="F3" s="8">
        <f>Source!F1</f>
        <v>44317</v>
      </c>
      <c r="G3" s="8">
        <f>Source!G1</f>
        <v>44348</v>
      </c>
      <c r="H3" s="8">
        <f>Source!H1</f>
        <v>44378</v>
      </c>
      <c r="I3" s="8">
        <f>Source!I1</f>
        <v>44409</v>
      </c>
      <c r="J3" s="8">
        <f>Source!J1</f>
        <v>44440</v>
      </c>
      <c r="K3" s="8">
        <f>Source!K1</f>
        <v>44470</v>
      </c>
      <c r="L3" s="8">
        <f>Source!L1</f>
        <v>44501</v>
      </c>
      <c r="M3" s="8">
        <f>Source!M1</f>
        <v>44531</v>
      </c>
      <c r="N3" s="8"/>
    </row>
    <row r="4" spans="1:14" x14ac:dyDescent="0.3">
      <c r="A4" t="s">
        <v>45</v>
      </c>
      <c r="B4" s="5">
        <f>'Cash Flow Projection'!E106</f>
        <v>0</v>
      </c>
      <c r="C4" s="5">
        <f>'Cash Flow Projection'!F106</f>
        <v>0</v>
      </c>
      <c r="D4" s="5">
        <f>'Cash Flow Projection'!G106</f>
        <v>0</v>
      </c>
      <c r="E4" s="5">
        <f>'Cash Flow Projection'!H106</f>
        <v>0</v>
      </c>
      <c r="F4" s="5">
        <f>'Cash Flow Projection'!I106</f>
        <v>0</v>
      </c>
      <c r="G4" s="5">
        <f>'Cash Flow Projection'!J106</f>
        <v>0</v>
      </c>
      <c r="H4" s="5">
        <f>'Cash Flow Projection'!K106</f>
        <v>0</v>
      </c>
      <c r="I4" s="5">
        <f>'Cash Flow Projection'!L106</f>
        <v>0</v>
      </c>
      <c r="J4" s="5">
        <f>'Cash Flow Projection'!M106</f>
        <v>0</v>
      </c>
      <c r="K4" s="5">
        <f>'Cash Flow Projection'!N106</f>
        <v>0</v>
      </c>
      <c r="L4" s="5">
        <f>'Cash Flow Projection'!O106</f>
        <v>0</v>
      </c>
      <c r="M4" s="5">
        <f>'Cash Flow Projection'!P106</f>
        <v>0</v>
      </c>
    </row>
    <row r="5" spans="1:14" x14ac:dyDescent="0.3">
      <c r="A5" t="s">
        <v>46</v>
      </c>
      <c r="B5" s="5">
        <f>'Cash Flow Projection'!E107</f>
        <v>0</v>
      </c>
      <c r="C5" s="5">
        <f>'Cash Flow Projection'!F107</f>
        <v>0</v>
      </c>
      <c r="D5" s="5">
        <f>'Cash Flow Projection'!G107</f>
        <v>0</v>
      </c>
      <c r="E5" s="5">
        <f>'Cash Flow Projection'!H107</f>
        <v>0</v>
      </c>
      <c r="F5" s="5">
        <f>'Cash Flow Projection'!I107</f>
        <v>0</v>
      </c>
      <c r="G5" s="5">
        <f>'Cash Flow Projection'!J107</f>
        <v>0</v>
      </c>
      <c r="H5" s="5">
        <f>'Cash Flow Projection'!K107</f>
        <v>0</v>
      </c>
      <c r="I5" s="5">
        <f>'Cash Flow Projection'!L107</f>
        <v>0</v>
      </c>
      <c r="J5" s="5">
        <f>'Cash Flow Projection'!M107</f>
        <v>0</v>
      </c>
      <c r="K5" s="5">
        <f>'Cash Flow Projection'!N107</f>
        <v>0</v>
      </c>
      <c r="L5" s="5">
        <f>'Cash Flow Projection'!O107</f>
        <v>0</v>
      </c>
      <c r="M5" s="5">
        <f>'Cash Flow Projection'!P107</f>
        <v>0</v>
      </c>
    </row>
    <row r="6" spans="1:14" x14ac:dyDescent="0.3">
      <c r="A6" t="s">
        <v>64</v>
      </c>
      <c r="B6" s="5">
        <f>B4-B5</f>
        <v>0</v>
      </c>
      <c r="C6" s="5">
        <f t="shared" ref="C6:M6" si="0">C4-C5</f>
        <v>0</v>
      </c>
      <c r="D6" s="5">
        <f t="shared" si="0"/>
        <v>0</v>
      </c>
      <c r="E6" s="5">
        <f t="shared" si="0"/>
        <v>0</v>
      </c>
      <c r="F6" s="5">
        <f t="shared" si="0"/>
        <v>0</v>
      </c>
      <c r="G6" s="5">
        <f t="shared" si="0"/>
        <v>0</v>
      </c>
      <c r="H6" s="5">
        <f t="shared" si="0"/>
        <v>0</v>
      </c>
      <c r="I6" s="5">
        <f t="shared" si="0"/>
        <v>0</v>
      </c>
      <c r="J6" s="5">
        <f t="shared" si="0"/>
        <v>0</v>
      </c>
      <c r="K6" s="5">
        <f t="shared" si="0"/>
        <v>0</v>
      </c>
      <c r="L6" s="5">
        <f t="shared" si="0"/>
        <v>0</v>
      </c>
      <c r="M6" s="5">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Cash Flow Projection</vt:lpstr>
      <vt:lpstr>Charts</vt:lpstr>
      <vt:lpstr>Savings and Investments</vt:lpstr>
      <vt:lpstr>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2020-04-22T11:58:50Z</dcterms:created>
  <dcterms:modified xsi:type="dcterms:W3CDTF">2020-04-23T19:20:58Z</dcterms:modified>
</cp:coreProperties>
</file>