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ealth.ad.fau.edu\bhric\users\mshaw\Documents\AHEAD HAndouts 2019\"/>
    </mc:Choice>
  </mc:AlternateContent>
  <bookViews>
    <workbookView xWindow="0" yWindow="0" windowWidth="28800" windowHeight="12228"/>
  </bookViews>
  <sheets>
    <sheet name="SAS Data for Services" sheetId="1" r:id="rId1"/>
    <sheet name="Appointments &amp; No Shows" sheetId="2" r:id="rId2"/>
    <sheet name="Exam Accommodations" sheetId="3" r:id="rId3"/>
  </sheets>
  <externalReferences>
    <externalReference r:id="rId4"/>
  </externalReferences>
  <definedNames>
    <definedName name="_xlnm.Print_Titles" localSheetId="0">'SAS Data for Services'!$A:$W,'SAS Data for Services'!$2:$2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0" i="1" l="1"/>
  <c r="R99" i="1"/>
  <c r="R98" i="1"/>
  <c r="R97" i="1"/>
  <c r="R101" i="1"/>
  <c r="S95" i="1"/>
  <c r="S94" i="1"/>
  <c r="S93" i="1"/>
  <c r="S92" i="1"/>
  <c r="S91" i="1"/>
  <c r="R91" i="1"/>
  <c r="R92" i="1"/>
  <c r="R93" i="1"/>
  <c r="R94" i="1"/>
  <c r="R95" i="1"/>
  <c r="M174" i="3" l="1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71" i="3"/>
  <c r="M72" i="3"/>
  <c r="M73" i="3"/>
  <c r="M74" i="3"/>
  <c r="M75" i="3"/>
  <c r="M76" i="3"/>
  <c r="M77" i="3"/>
  <c r="M78" i="3"/>
  <c r="M79" i="3"/>
  <c r="M59" i="3"/>
  <c r="M60" i="3"/>
  <c r="M61" i="3"/>
  <c r="M62" i="3"/>
  <c r="M63" i="3"/>
  <c r="M64" i="3"/>
  <c r="M65" i="3"/>
  <c r="M66" i="3"/>
  <c r="M48" i="3"/>
  <c r="M49" i="3"/>
  <c r="M50" i="3"/>
  <c r="M51" i="3"/>
  <c r="M52" i="3"/>
  <c r="M53" i="3"/>
  <c r="M54" i="3"/>
  <c r="M55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L174" i="3" l="1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E140" i="3"/>
  <c r="I140" i="3"/>
  <c r="E142" i="3"/>
  <c r="I143" i="3"/>
  <c r="E144" i="3"/>
  <c r="I144" i="3"/>
  <c r="I145" i="3"/>
  <c r="I146" i="3"/>
  <c r="E148" i="3"/>
  <c r="I148" i="3"/>
  <c r="E149" i="3"/>
  <c r="I149" i="3"/>
  <c r="E150" i="3"/>
  <c r="E153" i="3"/>
  <c r="I153" i="3"/>
  <c r="E154" i="3"/>
  <c r="I154" i="3"/>
  <c r="E155" i="3"/>
  <c r="E159" i="3"/>
  <c r="I159" i="3"/>
  <c r="E160" i="3"/>
  <c r="I160" i="3"/>
  <c r="E161" i="3"/>
  <c r="I161" i="3"/>
  <c r="I162" i="3"/>
  <c r="E163" i="3"/>
  <c r="E165" i="3"/>
  <c r="I165" i="3"/>
  <c r="E166" i="3"/>
  <c r="I166" i="3"/>
  <c r="E167" i="3"/>
  <c r="I167" i="3"/>
  <c r="E168" i="3"/>
  <c r="I168" i="3"/>
  <c r="E169" i="3"/>
  <c r="N21" i="2"/>
  <c r="N63" i="2"/>
  <c r="N62" i="2"/>
  <c r="N61" i="2"/>
  <c r="N56" i="2"/>
  <c r="N55" i="2"/>
  <c r="N53" i="2"/>
  <c r="N52" i="2"/>
  <c r="N51" i="2"/>
  <c r="N50" i="2"/>
  <c r="N49" i="2"/>
  <c r="N48" i="2"/>
  <c r="N44" i="2"/>
  <c r="N42" i="2"/>
  <c r="S34" i="1"/>
  <c r="S33" i="1"/>
  <c r="S32" i="1"/>
  <c r="S31" i="1"/>
  <c r="R31" i="1"/>
  <c r="R32" i="1"/>
  <c r="R33" i="1"/>
  <c r="R34" i="1"/>
  <c r="N41" i="2" l="1"/>
  <c r="N23" i="2"/>
  <c r="N22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" i="2"/>
  <c r="N2" i="2"/>
  <c r="S108" i="1"/>
  <c r="S105" i="1"/>
  <c r="S103" i="1"/>
  <c r="S83" i="1"/>
  <c r="S82" i="1"/>
  <c r="S81" i="1"/>
  <c r="S78" i="1"/>
  <c r="S77" i="1"/>
  <c r="S75" i="1"/>
  <c r="S74" i="1"/>
  <c r="S73" i="1"/>
  <c r="S71" i="1"/>
  <c r="S68" i="1"/>
  <c r="S67" i="1"/>
  <c r="S66" i="1"/>
  <c r="S63" i="1"/>
  <c r="S62" i="1"/>
  <c r="S61" i="1"/>
  <c r="S58" i="1"/>
  <c r="S57" i="1"/>
  <c r="S56" i="1"/>
  <c r="S54" i="1"/>
  <c r="S53" i="1"/>
  <c r="S52" i="1"/>
  <c r="S51" i="1"/>
  <c r="S49" i="1"/>
  <c r="S48" i="1"/>
  <c r="S47" i="1"/>
  <c r="S46" i="1"/>
  <c r="S44" i="1"/>
  <c r="S43" i="1"/>
  <c r="S42" i="1"/>
  <c r="S41" i="1"/>
  <c r="S39" i="1"/>
  <c r="S38" i="1"/>
  <c r="S37" i="1"/>
  <c r="S36" i="1"/>
  <c r="N36" i="1"/>
  <c r="S29" i="1"/>
  <c r="S28" i="1"/>
  <c r="S26" i="1"/>
  <c r="S24" i="1"/>
  <c r="S22" i="1"/>
  <c r="S20" i="1"/>
  <c r="S19" i="1"/>
  <c r="S18" i="1"/>
  <c r="S17" i="1"/>
  <c r="S15" i="1"/>
  <c r="S14" i="1"/>
  <c r="S13" i="1"/>
  <c r="S12" i="1"/>
  <c r="S11" i="1"/>
  <c r="S10" i="1"/>
  <c r="S7" i="1"/>
  <c r="S6" i="1"/>
  <c r="S5" i="1"/>
  <c r="S4" i="1" l="1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E52" i="2"/>
  <c r="R36" i="1" l="1"/>
  <c r="R37" i="1"/>
  <c r="R38" i="1"/>
  <c r="R39" i="1"/>
  <c r="R41" i="1"/>
  <c r="R42" i="1"/>
  <c r="R43" i="1"/>
  <c r="R44" i="1"/>
  <c r="R47" i="1"/>
  <c r="R48" i="1"/>
  <c r="R49" i="1"/>
  <c r="R46" i="1"/>
  <c r="R59" i="1"/>
  <c r="S59" i="1" s="1"/>
  <c r="R58" i="1"/>
  <c r="R57" i="1"/>
  <c r="R56" i="1"/>
  <c r="R107" i="1" l="1"/>
  <c r="R108" i="1"/>
  <c r="R61" i="1"/>
  <c r="R62" i="1"/>
  <c r="R63" i="1"/>
  <c r="R64" i="1"/>
  <c r="R66" i="1"/>
  <c r="R67" i="1"/>
  <c r="R68" i="1"/>
  <c r="R69" i="1"/>
  <c r="R71" i="1"/>
  <c r="R81" i="1"/>
  <c r="R82" i="1"/>
  <c r="R83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" i="2"/>
  <c r="I16" i="2" l="1"/>
  <c r="E16" i="2"/>
  <c r="I6" i="2"/>
  <c r="E6" i="2"/>
  <c r="I176" i="3"/>
  <c r="E178" i="3"/>
  <c r="I178" i="3"/>
  <c r="E179" i="3"/>
  <c r="I179" i="3"/>
  <c r="E99" i="3"/>
  <c r="N100" i="1"/>
  <c r="N99" i="1"/>
  <c r="N98" i="1"/>
  <c r="N97" i="1"/>
  <c r="J99" i="1" l="1"/>
  <c r="J98" i="1"/>
  <c r="J97" i="1"/>
  <c r="N91" i="1" l="1"/>
  <c r="N92" i="1"/>
  <c r="N93" i="1"/>
  <c r="N94" i="1"/>
  <c r="N95" i="1"/>
  <c r="J91" i="1"/>
  <c r="E83" i="3" l="1"/>
  <c r="E85" i="3"/>
  <c r="E86" i="3"/>
  <c r="E87" i="3"/>
  <c r="E88" i="3"/>
  <c r="E91" i="3"/>
  <c r="E92" i="3"/>
  <c r="E95" i="3"/>
  <c r="E96" i="3"/>
  <c r="E97" i="3"/>
  <c r="E98" i="3"/>
  <c r="E100" i="3"/>
  <c r="E102" i="3"/>
  <c r="E104" i="3"/>
  <c r="E105" i="3"/>
  <c r="E106" i="3"/>
  <c r="E107" i="3"/>
  <c r="E108" i="3"/>
  <c r="E109" i="3"/>
  <c r="E110" i="3"/>
  <c r="E112" i="3"/>
  <c r="E113" i="3"/>
  <c r="E115" i="3"/>
  <c r="E116" i="3"/>
  <c r="E117" i="3"/>
  <c r="E118" i="3"/>
  <c r="E119" i="3"/>
  <c r="E120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I93" i="3" l="1"/>
  <c r="I89" i="3"/>
  <c r="I87" i="3"/>
  <c r="I85" i="3"/>
  <c r="I183" i="3"/>
  <c r="I185" i="3"/>
  <c r="I189" i="3"/>
  <c r="I190" i="3"/>
  <c r="I194" i="3"/>
  <c r="I196" i="3"/>
  <c r="I199" i="3"/>
  <c r="I200" i="3"/>
  <c r="I202" i="3"/>
  <c r="I71" i="3"/>
  <c r="I72" i="3"/>
  <c r="I73" i="3"/>
  <c r="I74" i="3"/>
  <c r="I75" i="3"/>
  <c r="I76" i="3"/>
  <c r="I77" i="3"/>
  <c r="I78" i="3"/>
  <c r="I79" i="3"/>
  <c r="I59" i="3"/>
  <c r="I60" i="3"/>
  <c r="I61" i="3"/>
  <c r="I62" i="3"/>
  <c r="I63" i="3"/>
  <c r="I64" i="3"/>
  <c r="I65" i="3"/>
  <c r="I66" i="3"/>
  <c r="I48" i="3"/>
  <c r="I49" i="3"/>
  <c r="I50" i="3"/>
  <c r="I51" i="3"/>
  <c r="I52" i="3"/>
  <c r="I53" i="3"/>
  <c r="I54" i="3"/>
  <c r="I55" i="3"/>
  <c r="J57" i="1"/>
  <c r="J58" i="1"/>
  <c r="J59" i="1"/>
  <c r="J53" i="1"/>
  <c r="J51" i="1"/>
  <c r="J52" i="1"/>
  <c r="J54" i="1"/>
  <c r="J49" i="1"/>
  <c r="J48" i="1"/>
  <c r="J47" i="1"/>
  <c r="J42" i="1"/>
  <c r="J44" i="1"/>
  <c r="J36" i="1"/>
  <c r="J38" i="1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E9" i="3"/>
  <c r="E13" i="3"/>
  <c r="E39" i="3"/>
  <c r="J34" i="1"/>
  <c r="B204" i="3"/>
  <c r="E183" i="3"/>
  <c r="E189" i="3"/>
  <c r="E190" i="3"/>
  <c r="E191" i="3"/>
  <c r="E194" i="3"/>
  <c r="E197" i="3"/>
  <c r="E198" i="3"/>
  <c r="E199" i="3"/>
  <c r="E200" i="3"/>
  <c r="E203" i="3"/>
  <c r="E182" i="3"/>
  <c r="E71" i="3"/>
  <c r="E72" i="3"/>
  <c r="E73" i="3"/>
  <c r="E74" i="3"/>
  <c r="E75" i="3"/>
  <c r="E76" i="3"/>
  <c r="E77" i="3"/>
  <c r="E78" i="3"/>
  <c r="E79" i="3"/>
  <c r="E3" i="3"/>
  <c r="E4" i="3"/>
  <c r="E5" i="3"/>
  <c r="E6" i="3"/>
  <c r="E7" i="3"/>
  <c r="E8" i="3"/>
  <c r="E10" i="3"/>
  <c r="E11" i="3"/>
  <c r="E12" i="3"/>
  <c r="E14" i="3"/>
  <c r="E18" i="3"/>
  <c r="E19" i="3"/>
  <c r="E20" i="3"/>
  <c r="E21" i="3"/>
  <c r="E22" i="3"/>
  <c r="E23" i="3"/>
  <c r="E25" i="3"/>
  <c r="E26" i="3"/>
  <c r="E27" i="3"/>
  <c r="E29" i="3"/>
  <c r="E33" i="3"/>
  <c r="E34" i="3"/>
  <c r="E35" i="3"/>
  <c r="E36" i="3"/>
  <c r="E37" i="3"/>
  <c r="E38" i="3"/>
  <c r="E40" i="3"/>
  <c r="E41" i="3"/>
  <c r="E42" i="3"/>
  <c r="E44" i="3"/>
  <c r="E59" i="3"/>
  <c r="E60" i="3"/>
  <c r="E61" i="3"/>
  <c r="E62" i="3"/>
  <c r="E63" i="3"/>
  <c r="E65" i="3"/>
  <c r="E66" i="3"/>
  <c r="E49" i="3"/>
  <c r="E50" i="3"/>
  <c r="E51" i="3"/>
  <c r="E52" i="3"/>
  <c r="E53" i="3"/>
  <c r="E54" i="3"/>
  <c r="E55" i="3"/>
  <c r="E48" i="3"/>
  <c r="N56" i="1" l="1"/>
  <c r="N58" i="1"/>
  <c r="N51" i="1"/>
  <c r="N53" i="1"/>
  <c r="N57" i="1"/>
  <c r="N52" i="1"/>
  <c r="J73" i="1"/>
  <c r="N69" i="1" l="1"/>
  <c r="N68" i="1"/>
  <c r="N67" i="1"/>
  <c r="N66" i="1"/>
  <c r="J66" i="1"/>
  <c r="J69" i="1"/>
  <c r="J68" i="1"/>
  <c r="J67" i="1"/>
  <c r="J61" i="1"/>
  <c r="J64" i="1"/>
  <c r="J63" i="1"/>
  <c r="J62" i="1"/>
  <c r="N73" i="1"/>
  <c r="J79" i="1"/>
  <c r="J78" i="1"/>
  <c r="J77" i="1"/>
  <c r="J83" i="1"/>
  <c r="J82" i="1"/>
  <c r="J81" i="1"/>
  <c r="N83" i="1"/>
  <c r="N81" i="1"/>
  <c r="N82" i="1"/>
  <c r="N77" i="1"/>
  <c r="N78" i="1"/>
  <c r="N71" i="1"/>
  <c r="N62" i="1"/>
  <c r="N63" i="1"/>
  <c r="N64" i="1"/>
  <c r="N61" i="1"/>
  <c r="N49" i="1"/>
  <c r="N48" i="1"/>
  <c r="N47" i="1"/>
  <c r="N46" i="1"/>
  <c r="N44" i="1"/>
  <c r="N43" i="1"/>
  <c r="N42" i="1"/>
  <c r="N41" i="1"/>
  <c r="N39" i="1"/>
  <c r="N38" i="1"/>
  <c r="N37" i="1"/>
  <c r="J31" i="1"/>
  <c r="N31" i="1"/>
  <c r="N32" i="1"/>
  <c r="N33" i="1"/>
  <c r="N34" i="1"/>
  <c r="N105" i="1"/>
  <c r="J105" i="1"/>
  <c r="J103" i="1"/>
  <c r="N24" i="1"/>
  <c r="J24" i="1"/>
  <c r="I41" i="2"/>
  <c r="I42" i="2"/>
  <c r="I43" i="2"/>
  <c r="I44" i="2"/>
  <c r="I45" i="2"/>
  <c r="I46" i="2"/>
  <c r="I47" i="2"/>
  <c r="I48" i="2"/>
  <c r="I49" i="2"/>
  <c r="I50" i="2"/>
  <c r="I51" i="2"/>
  <c r="I53" i="2"/>
  <c r="I54" i="2"/>
  <c r="I55" i="2"/>
  <c r="I56" i="2"/>
  <c r="I57" i="2"/>
  <c r="I58" i="2"/>
  <c r="I59" i="2"/>
  <c r="I60" i="2"/>
  <c r="I61" i="2"/>
  <c r="I62" i="2"/>
  <c r="I63" i="2"/>
  <c r="E41" i="2"/>
  <c r="E42" i="2"/>
  <c r="E43" i="2"/>
  <c r="E44" i="2"/>
  <c r="E45" i="2"/>
  <c r="E46" i="2"/>
  <c r="E47" i="2"/>
  <c r="E48" i="2"/>
  <c r="E49" i="2"/>
  <c r="E50" i="2"/>
  <c r="E51" i="2"/>
  <c r="E53" i="2"/>
  <c r="E54" i="2"/>
  <c r="E55" i="2"/>
  <c r="E56" i="2"/>
  <c r="E57" i="2"/>
  <c r="E58" i="2"/>
  <c r="E59" i="2"/>
  <c r="E60" i="2"/>
  <c r="E61" i="2"/>
  <c r="E62" i="2"/>
  <c r="E63" i="2"/>
  <c r="I2" i="2"/>
  <c r="I3" i="2"/>
  <c r="I5" i="2"/>
  <c r="I7" i="2"/>
  <c r="I8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E2" i="2"/>
  <c r="E3" i="2"/>
  <c r="E5" i="2"/>
  <c r="E7" i="2"/>
  <c r="E8" i="2"/>
  <c r="E9" i="2"/>
  <c r="E10" i="2"/>
  <c r="E11" i="2"/>
  <c r="E12" i="2"/>
  <c r="E13" i="2"/>
  <c r="E14" i="2"/>
  <c r="E15" i="2"/>
  <c r="E17" i="2"/>
  <c r="E18" i="2"/>
  <c r="E19" i="2"/>
  <c r="E20" i="2"/>
  <c r="E21" i="2"/>
  <c r="E22" i="2"/>
  <c r="E23" i="2"/>
</calcChain>
</file>

<file path=xl/sharedStrings.xml><?xml version="1.0" encoding="utf-8"?>
<sst xmlns="http://schemas.openxmlformats.org/spreadsheetml/2006/main" count="578" uniqueCount="232">
  <si>
    <t>2016-2017</t>
  </si>
  <si>
    <t>2017-2018</t>
  </si>
  <si>
    <t>%</t>
  </si>
  <si>
    <t xml:space="preserve">Number of Students Registered with SAS </t>
  </si>
  <si>
    <t>Grand Total</t>
  </si>
  <si>
    <t xml:space="preserve">Boca </t>
  </si>
  <si>
    <t>Davie</t>
  </si>
  <si>
    <t>Jupiter</t>
  </si>
  <si>
    <t>Harbor Branch</t>
  </si>
  <si>
    <t>Disability Population</t>
  </si>
  <si>
    <t>Other</t>
  </si>
  <si>
    <t>Physical</t>
  </si>
  <si>
    <t>Visual</t>
  </si>
  <si>
    <t>Hearing</t>
  </si>
  <si>
    <t>Learning</t>
  </si>
  <si>
    <t>New Students Requesting Accommodations</t>
  </si>
  <si>
    <t># of New Case Files</t>
  </si>
  <si>
    <t xml:space="preserve">Returning SAS Students Requesting Services </t>
  </si>
  <si>
    <t># of Returning SAS Students</t>
  </si>
  <si>
    <t>Student Intakes</t>
  </si>
  <si>
    <t># of Hours for Intakes</t>
  </si>
  <si>
    <t>Housing Accommodations</t>
  </si>
  <si>
    <t># of Students Approved for Housing Accommodations</t>
  </si>
  <si>
    <t># of Emotional Support Animal Requests for Housing</t>
  </si>
  <si>
    <t>Exam Accommodations</t>
  </si>
  <si>
    <t>Boca</t>
  </si>
  <si>
    <t># of Students Receiving Notetaking Accommodations</t>
  </si>
  <si>
    <t># of Courses for Notetaking Services</t>
  </si>
  <si>
    <t># of Volunteer Notetakers</t>
  </si>
  <si>
    <t>Number of Volunteer Hours</t>
  </si>
  <si>
    <t>Savings to the University</t>
  </si>
  <si>
    <t># of Students Ordering Alt Format Textbooks</t>
  </si>
  <si>
    <t>Closed Captioning Production</t>
  </si>
  <si>
    <t># of Videos</t>
  </si>
  <si>
    <t># of Hours Spent on Writing/Editing Transcripts/SRT Files for Closed Captioning</t>
  </si>
  <si>
    <t># of Textbook, Exams8 and Articles/Handouts</t>
  </si>
  <si>
    <t>Number of Hours Spent Producing Braille</t>
  </si>
  <si>
    <t># of Music Braille Requests</t>
  </si>
  <si>
    <t>Assistive Technology Resource Center (ATRC)</t>
  </si>
  <si>
    <t># of Students Trained to use Assistive Technology</t>
  </si>
  <si>
    <t># of Assistive Technology Training Sessions Provided by ARTC Staff</t>
  </si>
  <si>
    <t># of Hours of Training for Livescribe Smart Pens</t>
  </si>
  <si>
    <t>Tech Fee Grant Funding</t>
  </si>
  <si>
    <t>Tech Fee Grant Approvals</t>
  </si>
  <si>
    <t>Johnson Scholarship Awarded</t>
  </si>
  <si>
    <t>Graduation Data</t>
  </si>
  <si>
    <t>SAS Students Graduation FAU</t>
  </si>
  <si>
    <t>Total</t>
  </si>
  <si>
    <t>Bachelors</t>
  </si>
  <si>
    <t>Masters</t>
  </si>
  <si>
    <t>Ph.D./ Specialist</t>
  </si>
  <si>
    <t>Medical School</t>
  </si>
  <si>
    <t>Faculty Committee for Student Admission (FCSA) Reviewing Files with Disability Documentation</t>
  </si>
  <si>
    <t># of Files Reviewed</t>
  </si>
  <si>
    <t>Course Substitution Committee For Individuals with Disabilities</t>
  </si>
  <si>
    <t># of Referrals</t>
  </si>
  <si>
    <t>N/A</t>
  </si>
  <si>
    <t># of Appointment Hours with Learning Specialist</t>
  </si>
  <si>
    <t>Summer 2016</t>
  </si>
  <si>
    <t>Fall 2016</t>
  </si>
  <si>
    <t>Spring 2017</t>
  </si>
  <si>
    <t>Summer 2017</t>
  </si>
  <si>
    <t>Fall 2017</t>
  </si>
  <si>
    <t>Spring 2018</t>
  </si>
  <si>
    <t>Alt Format Requests</t>
  </si>
  <si>
    <t>AT Training</t>
  </si>
  <si>
    <t>Consulting Disability</t>
  </si>
  <si>
    <t>Course Substitution</t>
  </si>
  <si>
    <t>Crisis Drop-In</t>
  </si>
  <si>
    <t>Faculty Meeting</t>
  </si>
  <si>
    <t>Intake</t>
  </si>
  <si>
    <t>Intake by Phone</t>
  </si>
  <si>
    <t>Notetaking Orientation</t>
  </si>
  <si>
    <t>Phone Call Consultant Disability</t>
  </si>
  <si>
    <t>Potential Student</t>
  </si>
  <si>
    <t>Presentation</t>
  </si>
  <si>
    <t>Scheduling Issues</t>
  </si>
  <si>
    <t>Study Strategies</t>
  </si>
  <si>
    <t>Testing Orientation</t>
  </si>
  <si>
    <t>Overview of Office</t>
  </si>
  <si>
    <t>Service Animal Meeting</t>
  </si>
  <si>
    <t>Captioning &amp; Transcription</t>
  </si>
  <si>
    <t>Production of Alt Text</t>
  </si>
  <si>
    <t>Types of Appointments</t>
  </si>
  <si>
    <t>Spring 2016</t>
  </si>
  <si>
    <t>No Show Appointments</t>
  </si>
  <si>
    <t>Final Exams</t>
  </si>
  <si>
    <t>General Exams</t>
  </si>
  <si>
    <t>Weekly Quizzes</t>
  </si>
  <si>
    <t># Students</t>
  </si>
  <si>
    <t># of hours spent Ordering Alt Format Textbooks</t>
  </si>
  <si>
    <t># Hours</t>
  </si>
  <si>
    <t># of Alt Format Textbooks Ordered</t>
  </si>
  <si>
    <t>Service Animals &amp; Emotional Support Animals</t>
  </si>
  <si>
    <t>Service Animals in Housing</t>
  </si>
  <si>
    <t>Braille Production</t>
  </si>
  <si>
    <t>Associates Degree</t>
  </si>
  <si>
    <t>Audio Recorded Exams</t>
  </si>
  <si>
    <t>Breaks</t>
  </si>
  <si>
    <t>CCTV</t>
  </si>
  <si>
    <t>Computer Word Processor</t>
  </si>
  <si>
    <t>Drink/Eat</t>
  </si>
  <si>
    <t>E-Copy of Exam for Jawa, Dragon, Zoomtext or Kurzweil 3000/Read/Write</t>
  </si>
  <si>
    <t>Extended Time</t>
  </si>
  <si>
    <t>Isolated Setting</t>
  </si>
  <si>
    <t>No Scantron</t>
  </si>
  <si>
    <t>Scribe</t>
  </si>
  <si>
    <t>Boca: Exam Accommodations</t>
  </si>
  <si>
    <t>Davie: Exam Accommodations</t>
  </si>
  <si>
    <t>Jupiter: Exam Accommodations</t>
  </si>
  <si>
    <t>AL, Dorothy F. Schmidt College of Arts and Letters</t>
  </si>
  <si>
    <t>BA, Barry Kaye College of Business</t>
  </si>
  <si>
    <t>BI, Charles E Schmidt College of Biomedical Science</t>
  </si>
  <si>
    <t>ED, College of Education</t>
  </si>
  <si>
    <t>EG, Ocean Engineering &amp; Computer Science</t>
  </si>
  <si>
    <t>SC, Charles E Schmidt College of Science</t>
  </si>
  <si>
    <t>UP, College for Design and Social Inquiry</t>
  </si>
  <si>
    <t>Exams Administered by SAS by College- Boca</t>
  </si>
  <si>
    <t>Exams Administered by SAS by College- Davie</t>
  </si>
  <si>
    <t>Exams Administered by SAS by College- Jupiter</t>
  </si>
  <si>
    <t>ACCT, Accounting</t>
  </si>
  <si>
    <t>AGD, Art &amp; Graphic Design</t>
  </si>
  <si>
    <t>ARCH, Architecture</t>
  </si>
  <si>
    <t>BIOL, Biological Science</t>
  </si>
  <si>
    <t>CHEM, Chemistry and Biochemistry</t>
  </si>
  <si>
    <t>COMM, Communications</t>
  </si>
  <si>
    <t>CRMJ, Criminology &amp; Criminal Justice</t>
  </si>
  <si>
    <t>ECON, Economics</t>
  </si>
  <si>
    <t>ELED, Elementary Education</t>
  </si>
  <si>
    <t>ENGL, English</t>
  </si>
  <si>
    <t>EXED, Exceptional Student Education</t>
  </si>
  <si>
    <t>FIN, Finance &amp; Insurance</t>
  </si>
  <si>
    <t>HEAD, Health Administration</t>
  </si>
  <si>
    <t>INDS, Languages- Ling. and Comp Literature</t>
  </si>
  <si>
    <t>ITOM, Info Technology &amp; Operation Management</t>
  </si>
  <si>
    <t>MARK, Marketing</t>
  </si>
  <si>
    <t>MATH, Mathematical Science</t>
  </si>
  <si>
    <t>MGMT, Management Programs</t>
  </si>
  <si>
    <t>OCEN, Ocean Engineering</t>
  </si>
  <si>
    <t>PHYS, Physics</t>
  </si>
  <si>
    <t>POLS, Political Science</t>
  </si>
  <si>
    <t>PSY, Psychology</t>
  </si>
  <si>
    <t>SOC, Sociology</t>
  </si>
  <si>
    <t>SOWK, Social Work</t>
  </si>
  <si>
    <t>TCHR, Teacher Education</t>
  </si>
  <si>
    <t>URP, Urban Planning</t>
  </si>
  <si>
    <t>Exams Administered by SAS by Department-Boca</t>
  </si>
  <si>
    <t>Exams Administered by SAS by Department- Davie</t>
  </si>
  <si>
    <t>Exams Administered by SAS by Department- Jupiter</t>
  </si>
  <si>
    <t xml:space="preserve">% </t>
  </si>
  <si>
    <t xml:space="preserve">NU, College of Nursing </t>
  </si>
  <si>
    <t xml:space="preserve">Total </t>
  </si>
  <si>
    <t>NU, College of Nursing</t>
  </si>
  <si>
    <t>HC, Harriet L. Wilkes Honors College</t>
  </si>
  <si>
    <t>HIST, History</t>
  </si>
  <si>
    <t>PHIL, Philosophy</t>
  </si>
  <si>
    <t>CSCE, Computer Sciences &amp; Engineering</t>
  </si>
  <si>
    <t>INSC, Industry Studies</t>
  </si>
  <si>
    <t>Able to Audio Record Voice Notes during essay exams</t>
  </si>
  <si>
    <t>Exams in Braille</t>
  </si>
  <si>
    <t>Reader</t>
  </si>
  <si>
    <t>BMED, Biomedical Science</t>
  </si>
  <si>
    <t>PADM, Public Administration</t>
  </si>
  <si>
    <t>ART, Art</t>
  </si>
  <si>
    <t>CIVL, Environmental Sciences</t>
  </si>
  <si>
    <t>ANTH, Anthropology</t>
  </si>
  <si>
    <t>CIVL, Civil Engineering</t>
  </si>
  <si>
    <t>EEL, Electrical Engineering</t>
  </si>
  <si>
    <t>MGNT, International Business Mgmt</t>
  </si>
  <si>
    <t>NURS, Nursing</t>
  </si>
  <si>
    <t>COMD, Communication Science and Disorder</t>
  </si>
  <si>
    <t>COED, Counselor Education</t>
  </si>
  <si>
    <t>CSCE, Computer Science and Engineering</t>
  </si>
  <si>
    <t>EDFT, Instructional Technology and Research</t>
  </si>
  <si>
    <t>EXSC, Exercise Science/Wellness</t>
  </si>
  <si>
    <t>FRSH, Freshman Programs</t>
  </si>
  <si>
    <t>GOGL, Geosciences</t>
  </si>
  <si>
    <t>INST, Industry Studies</t>
  </si>
  <si>
    <t>JUDS, Jewish Studies</t>
  </si>
  <si>
    <t>MECH, Mechanical Engineering</t>
  </si>
  <si>
    <t>MUS, Music</t>
  </si>
  <si>
    <t>THE, Theater</t>
  </si>
  <si>
    <t>CCEI, Instructional Technology and Research</t>
  </si>
  <si>
    <t>WST, Women's Studies</t>
  </si>
  <si>
    <t>EDL, Educational Leadership</t>
  </si>
  <si>
    <t>PUB, Public Administration</t>
  </si>
  <si>
    <t>Graduation GPA by Degree (Doctorate in Medicine students do not have GPA)</t>
  </si>
  <si>
    <t>AY16-17</t>
  </si>
  <si>
    <t>AY17-18</t>
  </si>
  <si>
    <t>% Change</t>
  </si>
  <si>
    <t>n/a</t>
  </si>
  <si>
    <t>Johnson Scholarship: Funding Decreased as funding is based on the number of applicants and their unmet needs</t>
  </si>
  <si>
    <t>Length of videos (hours)</t>
  </si>
  <si>
    <t>2015-2016</t>
  </si>
  <si>
    <t>AY15-16</t>
  </si>
  <si>
    <t>Summer 2015</t>
  </si>
  <si>
    <t>Fall 2015</t>
  </si>
  <si>
    <t>$51,009.40 (applied for)</t>
  </si>
  <si>
    <t>KPI Tag</t>
  </si>
  <si>
    <t>Learning Specialist (began in November 2017)</t>
  </si>
  <si>
    <t>9a</t>
  </si>
  <si>
    <t>9b</t>
  </si>
  <si>
    <t>9c</t>
  </si>
  <si>
    <t>11a</t>
  </si>
  <si>
    <t>11b</t>
  </si>
  <si>
    <t>PLEASE ADD AND ADJUST THE KPI TAGS AS NEEDED</t>
  </si>
  <si>
    <t>17A</t>
  </si>
  <si>
    <t>2018-2019</t>
  </si>
  <si>
    <t>Summer 2018</t>
  </si>
  <si>
    <t>Fall 2018</t>
  </si>
  <si>
    <t>Spring 2019</t>
  </si>
  <si>
    <t>AY18-19</t>
  </si>
  <si>
    <t>1144</t>
  </si>
  <si>
    <t>424</t>
  </si>
  <si>
    <t>2045</t>
  </si>
  <si>
    <t>Conference Professional Development</t>
  </si>
  <si>
    <t>Point of Contact</t>
  </si>
  <si>
    <t>DNEG Engineering Dean</t>
  </si>
  <si>
    <t>Braille Productions (Wasn't recorded in CW for 2016-17 &amp; 2017-18)</t>
  </si>
  <si>
    <t>2451</t>
  </si>
  <si>
    <t>Applied for $46,692.69 but Received $13,320.64</t>
  </si>
  <si>
    <t>3987</t>
  </si>
  <si>
    <t>3341</t>
  </si>
  <si>
    <t>4920</t>
  </si>
  <si>
    <t>8472</t>
  </si>
  <si>
    <t>AY17/18 to AY18/19</t>
  </si>
  <si>
    <t>Midterm Exams</t>
  </si>
  <si>
    <t>*Data for Graduation is available six weeks’ post-graduation date. We are still waiting on Spring 2018 data will be available by mid-June 2018 from IEA.</t>
  </si>
  <si>
    <t>Over 50 inactivated files of students that had not taken courses for  four consecutive semesters or student was contact three times to obtain documentation and was not received)</t>
  </si>
  <si>
    <t>Also, the number of files reviewed for Admissions for individuals with disabilities not meeting the new requirements was down from 30 files to 5 (2018-19) for files for  2019-20  we have reviewed 10</t>
  </si>
  <si>
    <t>Notetaking is down on students &amp; Volunteers which we see as a trend as more students are trained to use Livescribe smart pens and Otter AI.</t>
  </si>
  <si>
    <t>First Generation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</si>
</sst>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6D91D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7395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F6DC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989D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4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2" fillId="7" borderId="12" xfId="0" applyFont="1" applyFill="1" applyBorder="1"/>
    <xf numFmtId="0" fontId="2" fillId="8" borderId="12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12" xfId="0" applyFont="1" applyBorder="1"/>
    <xf numFmtId="0" fontId="2" fillId="9" borderId="12" xfId="0" applyFont="1" applyFill="1" applyBorder="1"/>
    <xf numFmtId="0" fontId="6" fillId="2" borderId="11" xfId="0" applyFont="1" applyFill="1" applyBorder="1" applyAlignment="1">
      <alignment vertical="center" wrapText="1"/>
    </xf>
    <xf numFmtId="0" fontId="6" fillId="10" borderId="11" xfId="0" applyFont="1" applyFill="1" applyBorder="1" applyAlignment="1">
      <alignment vertical="center" wrapText="1"/>
    </xf>
    <xf numFmtId="0" fontId="5" fillId="0" borderId="0" xfId="0" applyFont="1"/>
    <xf numFmtId="9" fontId="5" fillId="0" borderId="12" xfId="2" applyFont="1" applyBorder="1"/>
    <xf numFmtId="9" fontId="9" fillId="0" borderId="12" xfId="2" applyFont="1" applyBorder="1"/>
    <xf numFmtId="9" fontId="8" fillId="0" borderId="12" xfId="2" applyFont="1" applyBorder="1"/>
    <xf numFmtId="0" fontId="10" fillId="7" borderId="12" xfId="0" applyFont="1" applyFill="1" applyBorder="1"/>
    <xf numFmtId="0" fontId="10" fillId="7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12" borderId="12" xfId="0" applyFont="1" applyFill="1" applyBorder="1"/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/>
    <xf numFmtId="0" fontId="0" fillId="0" borderId="17" xfId="0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12" borderId="17" xfId="0" applyFont="1" applyFill="1" applyBorder="1"/>
    <xf numFmtId="0" fontId="2" fillId="12" borderId="17" xfId="0" applyFont="1" applyFill="1" applyBorder="1" applyAlignment="1">
      <alignment vertical="center"/>
    </xf>
    <xf numFmtId="0" fontId="2" fillId="12" borderId="17" xfId="0" applyFont="1" applyFill="1" applyBorder="1" applyAlignment="1">
      <alignment horizontal="center" vertical="center" wrapText="1"/>
    </xf>
    <xf numFmtId="0" fontId="0" fillId="12" borderId="17" xfId="0" applyFill="1" applyBorder="1"/>
    <xf numFmtId="0" fontId="0" fillId="0" borderId="0" xfId="0" applyBorder="1"/>
    <xf numFmtId="0" fontId="0" fillId="0" borderId="0" xfId="0" applyFill="1" applyBorder="1"/>
    <xf numFmtId="0" fontId="5" fillId="12" borderId="17" xfId="0" applyFont="1" applyFill="1" applyBorder="1"/>
    <xf numFmtId="0" fontId="2" fillId="0" borderId="12" xfId="0" applyFont="1" applyBorder="1" applyAlignment="1">
      <alignment wrapText="1"/>
    </xf>
    <xf numFmtId="0" fontId="2" fillId="12" borderId="12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12" borderId="17" xfId="0" applyFont="1" applyFill="1" applyBorder="1" applyAlignment="1"/>
    <xf numFmtId="0" fontId="2" fillId="12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/>
    <xf numFmtId="9" fontId="2" fillId="0" borderId="12" xfId="2" applyFont="1" applyFill="1" applyBorder="1"/>
    <xf numFmtId="9" fontId="2" fillId="0" borderId="12" xfId="2" applyFont="1" applyBorder="1"/>
    <xf numFmtId="9" fontId="2" fillId="0" borderId="12" xfId="2" applyFont="1" applyBorder="1" applyAlignment="1">
      <alignment wrapText="1"/>
    </xf>
    <xf numFmtId="9" fontId="3" fillId="0" borderId="12" xfId="2" applyFont="1" applyBorder="1"/>
    <xf numFmtId="9" fontId="3" fillId="0" borderId="12" xfId="2" applyFont="1" applyBorder="1" applyAlignment="1">
      <alignment wrapText="1"/>
    </xf>
    <xf numFmtId="9" fontId="2" fillId="12" borderId="12" xfId="2" applyFont="1" applyFill="1" applyBorder="1"/>
    <xf numFmtId="0" fontId="5" fillId="0" borderId="17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wrapText="1"/>
    </xf>
    <xf numFmtId="0" fontId="5" fillId="0" borderId="17" xfId="0" applyFont="1" applyFill="1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13" borderId="11" xfId="0" applyFont="1" applyFill="1" applyBorder="1" applyAlignment="1">
      <alignment vertical="center" wrapText="1"/>
    </xf>
    <xf numFmtId="0" fontId="2" fillId="12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9" fontId="9" fillId="4" borderId="11" xfId="2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righ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13" borderId="5" xfId="0" applyFont="1" applyFill="1" applyBorder="1" applyAlignment="1">
      <alignment vertical="center" wrapText="1"/>
    </xf>
    <xf numFmtId="0" fontId="8" fillId="13" borderId="1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9" fontId="8" fillId="4" borderId="11" xfId="2" applyFont="1" applyFill="1" applyBorder="1" applyAlignment="1">
      <alignment horizontal="center" vertical="center" wrapText="1"/>
    </xf>
    <xf numFmtId="8" fontId="5" fillId="4" borderId="1" xfId="0" applyNumberFormat="1" applyFont="1" applyFill="1" applyBorder="1" applyAlignment="1">
      <alignment vertical="center" wrapText="1"/>
    </xf>
    <xf numFmtId="8" fontId="5" fillId="4" borderId="2" xfId="0" applyNumberFormat="1" applyFont="1" applyFill="1" applyBorder="1" applyAlignment="1">
      <alignment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6" borderId="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6" borderId="4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 wrapText="1"/>
    </xf>
    <xf numFmtId="3" fontId="0" fillId="5" borderId="2" xfId="0" applyNumberFormat="1" applyFont="1" applyFill="1" applyBorder="1" applyAlignment="1">
      <alignment horizontal="center" vertical="center" wrapText="1"/>
    </xf>
    <xf numFmtId="8" fontId="0" fillId="5" borderId="1" xfId="0" applyNumberFormat="1" applyFont="1" applyFill="1" applyBorder="1" applyAlignment="1">
      <alignment horizontal="center" vertical="center" wrapText="1"/>
    </xf>
    <xf numFmtId="8" fontId="0" fillId="5" borderId="2" xfId="0" applyNumberFormat="1" applyFont="1" applyFill="1" applyBorder="1" applyAlignment="1">
      <alignment horizontal="center" vertical="center" wrapText="1"/>
    </xf>
    <xf numFmtId="8" fontId="0" fillId="4" borderId="1" xfId="0" applyNumberFormat="1" applyFont="1" applyFill="1" applyBorder="1" applyAlignment="1">
      <alignment horizontal="center" vertical="center" wrapText="1"/>
    </xf>
    <xf numFmtId="8" fontId="0" fillId="4" borderId="2" xfId="0" applyNumberFormat="1" applyFont="1" applyFill="1" applyBorder="1" applyAlignment="1">
      <alignment horizontal="center" vertical="center" wrapText="1"/>
    </xf>
    <xf numFmtId="3" fontId="0" fillId="4" borderId="11" xfId="0" applyNumberFormat="1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vertical="center" wrapText="1"/>
    </xf>
    <xf numFmtId="0" fontId="8" fillId="10" borderId="11" xfId="0" applyFont="1" applyFill="1" applyBorder="1" applyAlignment="1">
      <alignment vertical="center" wrapText="1"/>
    </xf>
    <xf numFmtId="0" fontId="7" fillId="10" borderId="1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horizontal="center" vertical="center" wrapText="1"/>
    </xf>
    <xf numFmtId="3" fontId="0" fillId="10" borderId="1" xfId="0" applyNumberFormat="1" applyFont="1" applyFill="1" applyBorder="1" applyAlignment="1">
      <alignment horizontal="center" vertical="center" wrapText="1"/>
    </xf>
    <xf numFmtId="3" fontId="0" fillId="10" borderId="2" xfId="0" applyNumberFormat="1" applyFont="1" applyFill="1" applyBorder="1" applyAlignment="1">
      <alignment horizontal="center" vertical="center" wrapText="1"/>
    </xf>
    <xf numFmtId="3" fontId="0" fillId="10" borderId="11" xfId="0" applyNumberFormat="1" applyFont="1" applyFill="1" applyBorder="1" applyAlignment="1">
      <alignment horizontal="center" vertical="center" wrapText="1"/>
    </xf>
    <xf numFmtId="8" fontId="0" fillId="10" borderId="1" xfId="0" applyNumberFormat="1" applyFont="1" applyFill="1" applyBorder="1" applyAlignment="1">
      <alignment horizontal="center" vertical="center" wrapText="1"/>
    </xf>
    <xf numFmtId="8" fontId="0" fillId="10" borderId="2" xfId="0" applyNumberFormat="1" applyFont="1" applyFill="1" applyBorder="1" applyAlignment="1">
      <alignment horizontal="center" vertical="center" wrapText="1"/>
    </xf>
    <xf numFmtId="164" fontId="0" fillId="10" borderId="11" xfId="0" applyNumberFormat="1" applyFont="1" applyFill="1" applyBorder="1" applyAlignment="1">
      <alignment horizontal="center" vertical="center" wrapText="1"/>
    </xf>
    <xf numFmtId="6" fontId="0" fillId="10" borderId="11" xfId="0" applyNumberFormat="1" applyFont="1" applyFill="1" applyBorder="1" applyAlignment="1">
      <alignment horizontal="center" vertical="center" wrapText="1"/>
    </xf>
    <xf numFmtId="3" fontId="5" fillId="10" borderId="11" xfId="0" applyNumberFormat="1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2" fontId="5" fillId="10" borderId="11" xfId="0" applyNumberFormat="1" applyFont="1" applyFill="1" applyBorder="1" applyAlignment="1">
      <alignment horizontal="center" vertical="center" wrapText="1"/>
    </xf>
    <xf numFmtId="8" fontId="5" fillId="10" borderId="1" xfId="0" applyNumberFormat="1" applyFont="1" applyFill="1" applyBorder="1" applyAlignment="1">
      <alignment horizontal="center" vertical="center" wrapText="1"/>
    </xf>
    <xf numFmtId="8" fontId="5" fillId="10" borderId="2" xfId="0" applyNumberFormat="1" applyFont="1" applyFill="1" applyBorder="1" applyAlignment="1">
      <alignment horizontal="center" vertical="center" wrapText="1"/>
    </xf>
    <xf numFmtId="44" fontId="5" fillId="10" borderId="11" xfId="1" applyFont="1" applyFill="1" applyBorder="1" applyAlignment="1">
      <alignment horizontal="center" vertical="center" wrapText="1"/>
    </xf>
    <xf numFmtId="164" fontId="5" fillId="10" borderId="11" xfId="0" applyNumberFormat="1" applyFont="1" applyFill="1" applyBorder="1" applyAlignment="1">
      <alignment horizontal="center" vertical="center" wrapText="1"/>
    </xf>
    <xf numFmtId="6" fontId="5" fillId="10" borderId="11" xfId="0" applyNumberFormat="1" applyFont="1" applyFill="1" applyBorder="1" applyAlignment="1">
      <alignment horizontal="center" vertical="center" wrapText="1"/>
    </xf>
    <xf numFmtId="165" fontId="5" fillId="10" borderId="11" xfId="1" applyNumberFormat="1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vertical="center" wrapText="1"/>
    </xf>
    <xf numFmtId="0" fontId="8" fillId="15" borderId="10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15" borderId="1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15" borderId="8" xfId="0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11" borderId="1" xfId="0" applyFont="1" applyFill="1" applyBorder="1" applyAlignment="1">
      <alignment vertical="center"/>
    </xf>
    <xf numFmtId="0" fontId="1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vertical="center" wrapText="1"/>
    </xf>
    <xf numFmtId="2" fontId="5" fillId="10" borderId="11" xfId="0" applyNumberFormat="1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15" fillId="7" borderId="11" xfId="0" applyFont="1" applyFill="1" applyBorder="1" applyAlignment="1">
      <alignment vertical="center" wrapText="1"/>
    </xf>
    <xf numFmtId="0" fontId="2" fillId="0" borderId="12" xfId="2" applyNumberFormat="1" applyFont="1" applyFill="1" applyBorder="1"/>
    <xf numFmtId="1" fontId="2" fillId="0" borderId="12" xfId="2" applyNumberFormat="1" applyFont="1" applyBorder="1"/>
    <xf numFmtId="1" fontId="15" fillId="0" borderId="12" xfId="2" applyNumberFormat="1" applyFont="1" applyBorder="1"/>
    <xf numFmtId="1" fontId="2" fillId="0" borderId="12" xfId="2" applyNumberFormat="1" applyFont="1" applyBorder="1" applyAlignment="1">
      <alignment wrapText="1"/>
    </xf>
    <xf numFmtId="0" fontId="2" fillId="0" borderId="40" xfId="0" applyFont="1" applyFill="1" applyBorder="1"/>
    <xf numFmtId="0" fontId="5" fillId="0" borderId="40" xfId="0" applyFont="1" applyFill="1" applyBorder="1"/>
    <xf numFmtId="0" fontId="2" fillId="9" borderId="41" xfId="0" applyFont="1" applyFill="1" applyBorder="1"/>
    <xf numFmtId="9" fontId="5" fillId="0" borderId="12" xfId="0" applyNumberFormat="1" applyFont="1" applyBorder="1"/>
    <xf numFmtId="0" fontId="2" fillId="7" borderId="42" xfId="0" applyFont="1" applyFill="1" applyBorder="1"/>
    <xf numFmtId="0" fontId="1" fillId="0" borderId="21" xfId="0" applyFont="1" applyBorder="1"/>
    <xf numFmtId="0" fontId="2" fillId="9" borderId="44" xfId="0" applyFont="1" applyFill="1" applyBorder="1"/>
    <xf numFmtId="0" fontId="15" fillId="7" borderId="43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165" fontId="5" fillId="7" borderId="11" xfId="1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6" fontId="5" fillId="7" borderId="11" xfId="0" applyNumberFormat="1" applyFont="1" applyFill="1" applyBorder="1" applyAlignment="1">
      <alignment horizontal="center" vertical="center" wrapText="1"/>
    </xf>
    <xf numFmtId="8" fontId="5" fillId="7" borderId="11" xfId="0" applyNumberFormat="1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 wrapText="1"/>
    </xf>
    <xf numFmtId="3" fontId="5" fillId="7" borderId="1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9" fontId="9" fillId="0" borderId="12" xfId="0" applyNumberFormat="1" applyFont="1" applyBorder="1"/>
    <xf numFmtId="0" fontId="2" fillId="0" borderId="14" xfId="0" applyFont="1" applyFill="1" applyBorder="1"/>
    <xf numFmtId="0" fontId="6" fillId="6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9" fontId="9" fillId="4" borderId="0" xfId="2" applyFont="1" applyFill="1" applyBorder="1" applyAlignment="1">
      <alignment horizontal="center" vertical="center" wrapText="1"/>
    </xf>
    <xf numFmtId="1" fontId="2" fillId="0" borderId="12" xfId="0" applyNumberFormat="1" applyFont="1" applyBorder="1"/>
    <xf numFmtId="1" fontId="2" fillId="0" borderId="12" xfId="0" applyNumberFormat="1" applyFont="1" applyBorder="1" applyAlignment="1">
      <alignment wrapText="1"/>
    </xf>
    <xf numFmtId="9" fontId="7" fillId="14" borderId="7" xfId="0" applyNumberFormat="1" applyFont="1" applyFill="1" applyBorder="1" applyAlignment="1">
      <alignment horizontal="center" vertical="center" wrapText="1"/>
    </xf>
    <xf numFmtId="9" fontId="8" fillId="14" borderId="7" xfId="0" applyNumberFormat="1" applyFont="1" applyFill="1" applyBorder="1" applyAlignment="1">
      <alignment horizontal="center" vertical="center" wrapText="1"/>
    </xf>
    <xf numFmtId="166" fontId="5" fillId="10" borderId="11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1" fillId="14" borderId="0" xfId="0" applyFont="1" applyFill="1" applyAlignment="1">
      <alignment vertical="center"/>
    </xf>
    <xf numFmtId="0" fontId="11" fillId="14" borderId="0" xfId="0" applyFont="1" applyFill="1" applyAlignment="1"/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8" fontId="5" fillId="10" borderId="1" xfId="0" applyNumberFormat="1" applyFont="1" applyFill="1" applyBorder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3" xfId="0" applyFont="1" applyFill="1" applyBorder="1" applyAlignment="1">
      <alignment vertical="center" wrapText="1"/>
    </xf>
    <xf numFmtId="8" fontId="5" fillId="10" borderId="1" xfId="0" applyNumberFormat="1" applyFont="1" applyFill="1" applyBorder="1" applyAlignment="1">
      <alignment horizontal="right" vertical="center"/>
    </xf>
    <xf numFmtId="0" fontId="5" fillId="10" borderId="2" xfId="0" applyFont="1" applyFill="1" applyBorder="1" applyAlignment="1">
      <alignment horizontal="right" vertical="center"/>
    </xf>
    <xf numFmtId="0" fontId="5" fillId="10" borderId="3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8" fontId="5" fillId="10" borderId="2" xfId="0" applyNumberFormat="1" applyFont="1" applyFill="1" applyBorder="1" applyAlignment="1">
      <alignment vertical="center" wrapText="1"/>
    </xf>
    <xf numFmtId="8" fontId="5" fillId="10" borderId="3" xfId="0" applyNumberFormat="1" applyFont="1" applyFill="1" applyBorder="1" applyAlignment="1">
      <alignment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right" vertical="center"/>
    </xf>
    <xf numFmtId="0" fontId="0" fillId="7" borderId="2" xfId="0" applyFont="1" applyFill="1" applyBorder="1" applyAlignment="1">
      <alignment horizontal="right" vertical="center"/>
    </xf>
    <xf numFmtId="0" fontId="0" fillId="7" borderId="3" xfId="0" applyFont="1" applyFill="1" applyBorder="1" applyAlignment="1">
      <alignment horizontal="right" vertical="center"/>
    </xf>
    <xf numFmtId="0" fontId="6" fillId="17" borderId="9" xfId="0" applyFont="1" applyFill="1" applyBorder="1" applyAlignment="1">
      <alignment vertical="center" wrapText="1"/>
    </xf>
    <xf numFmtId="0" fontId="0" fillId="17" borderId="9" xfId="0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8" fontId="5" fillId="7" borderId="1" xfId="0" applyNumberFormat="1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right" vertical="center" wrapText="1"/>
    </xf>
    <xf numFmtId="0" fontId="8" fillId="10" borderId="2" xfId="0" applyFont="1" applyFill="1" applyBorder="1" applyAlignment="1">
      <alignment horizontal="right" vertical="center" wrapText="1"/>
    </xf>
    <xf numFmtId="0" fontId="8" fillId="10" borderId="3" xfId="0" applyFont="1" applyFill="1" applyBorder="1" applyAlignment="1">
      <alignment horizontal="right" vertical="center" wrapText="1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2" fillId="9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2" fillId="9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989D7"/>
      <color rgb="FF7C90D2"/>
      <color rgb="FF3F6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haw\AppData\Local\Microsoft\Windows\INetCache\Content.Outlook\DJVFSZ06\2018-19%20Annual%20Report%20Data%20Needed%20May%207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"/>
      <sheetName val="Appointments &amp; No Shows"/>
      <sheetName val="Exam Accommodations"/>
    </sheetNames>
    <sheetDataSet>
      <sheetData sheetId="0"/>
      <sheetData sheetId="1"/>
      <sheetData sheetId="2">
        <row r="140">
          <cell r="D140">
            <v>5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19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0</v>
          </cell>
        </row>
        <row r="152">
          <cell r="D152">
            <v>1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2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1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2</v>
          </cell>
        </row>
        <row r="165">
          <cell r="D165">
            <v>3</v>
          </cell>
        </row>
        <row r="166">
          <cell r="D166">
            <v>1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1</v>
          </cell>
        </row>
        <row r="183">
          <cell r="D183">
            <v>0</v>
          </cell>
        </row>
        <row r="184">
          <cell r="D184">
            <v>10</v>
          </cell>
        </row>
        <row r="185">
          <cell r="D185">
            <v>15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1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4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1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2</v>
          </cell>
        </row>
        <row r="204">
          <cell r="D204">
            <v>6</v>
          </cell>
        </row>
        <row r="205">
          <cell r="D205">
            <v>0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zoomScale="140" zoomScaleNormal="140" workbookViewId="0">
      <pane ySplit="2" topLeftCell="A61" activePane="bottomLeft" state="frozen"/>
      <selection pane="bottomLeft" activeCell="A2" sqref="A2"/>
    </sheetView>
  </sheetViews>
  <sheetFormatPr defaultColWidth="9.109375" defaultRowHeight="14.4" x14ac:dyDescent="0.3"/>
  <cols>
    <col min="1" max="1" width="39" style="88" customWidth="1"/>
    <col min="2" max="2" width="7.21875" style="206" bestFit="1" customWidth="1"/>
    <col min="3" max="3" width="13.6640625" style="88" hidden="1" customWidth="1"/>
    <col min="4" max="5" width="13.109375" style="88" hidden="1" customWidth="1"/>
    <col min="6" max="6" width="14.5546875" style="88" hidden="1" customWidth="1"/>
    <col min="7" max="7" width="12.6640625" style="88" bestFit="1" customWidth="1"/>
    <col min="8" max="10" width="11.77734375" style="88" bestFit="1" customWidth="1"/>
    <col min="11" max="13" width="12.44140625" style="88" customWidth="1"/>
    <col min="14" max="14" width="11.5546875" style="88" bestFit="1" customWidth="1"/>
    <col min="15" max="18" width="15" style="88" customWidth="1"/>
    <col min="19" max="19" width="12.88671875" style="120" customWidth="1"/>
    <col min="20" max="22" width="9.109375" style="88"/>
    <col min="23" max="23" width="30.5546875" style="88" customWidth="1"/>
    <col min="24" max="16384" width="9.109375" style="88"/>
  </cols>
  <sheetData>
    <row r="1" spans="1:19" ht="29.4" thickBot="1" x14ac:dyDescent="0.35">
      <c r="A1" s="146"/>
      <c r="B1" s="188"/>
      <c r="C1" s="263" t="s">
        <v>193</v>
      </c>
      <c r="D1" s="264"/>
      <c r="E1" s="264"/>
      <c r="F1" s="265"/>
      <c r="G1" s="263" t="s">
        <v>0</v>
      </c>
      <c r="H1" s="264"/>
      <c r="I1" s="264"/>
      <c r="J1" s="265"/>
      <c r="K1" s="263" t="s">
        <v>1</v>
      </c>
      <c r="L1" s="264"/>
      <c r="M1" s="264"/>
      <c r="N1" s="264"/>
      <c r="O1" s="279" t="s">
        <v>207</v>
      </c>
      <c r="P1" s="280"/>
      <c r="Q1" s="280"/>
      <c r="R1" s="281"/>
      <c r="S1" s="87" t="s">
        <v>225</v>
      </c>
    </row>
    <row r="2" spans="1:19" ht="15" thickBot="1" x14ac:dyDescent="0.35">
      <c r="A2" s="10"/>
      <c r="B2" s="189" t="s">
        <v>198</v>
      </c>
      <c r="C2" s="144" t="s">
        <v>195</v>
      </c>
      <c r="D2" s="144" t="s">
        <v>196</v>
      </c>
      <c r="E2" s="144" t="s">
        <v>84</v>
      </c>
      <c r="F2" s="145" t="s">
        <v>194</v>
      </c>
      <c r="G2" s="144" t="s">
        <v>58</v>
      </c>
      <c r="H2" s="144" t="s">
        <v>59</v>
      </c>
      <c r="I2" s="144" t="s">
        <v>60</v>
      </c>
      <c r="J2" s="145" t="s">
        <v>187</v>
      </c>
      <c r="K2" s="144" t="s">
        <v>61</v>
      </c>
      <c r="L2" s="144" t="s">
        <v>62</v>
      </c>
      <c r="M2" s="144" t="s">
        <v>63</v>
      </c>
      <c r="N2" s="145" t="s">
        <v>188</v>
      </c>
      <c r="O2" s="144" t="s">
        <v>208</v>
      </c>
      <c r="P2" s="144" t="s">
        <v>209</v>
      </c>
      <c r="Q2" s="144" t="s">
        <v>210</v>
      </c>
      <c r="R2" s="145" t="s">
        <v>211</v>
      </c>
      <c r="S2" s="18" t="s">
        <v>189</v>
      </c>
    </row>
    <row r="3" spans="1:19" ht="15.75" customHeight="1" thickBot="1" x14ac:dyDescent="0.35">
      <c r="A3" s="187" t="s">
        <v>3</v>
      </c>
      <c r="B3" s="190">
        <v>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</row>
    <row r="4" spans="1:19" ht="15" thickBot="1" x14ac:dyDescent="0.35">
      <c r="A4" s="89" t="s">
        <v>4</v>
      </c>
      <c r="B4" s="191"/>
      <c r="C4" s="90"/>
      <c r="D4" s="90"/>
      <c r="E4" s="90"/>
      <c r="F4" s="91">
        <v>1156</v>
      </c>
      <c r="G4" s="90">
        <v>557</v>
      </c>
      <c r="H4" s="90">
        <v>928</v>
      </c>
      <c r="I4" s="90">
        <v>1061</v>
      </c>
      <c r="J4" s="91">
        <v>1287</v>
      </c>
      <c r="K4" s="90">
        <v>607</v>
      </c>
      <c r="L4" s="90">
        <v>922</v>
      </c>
      <c r="M4" s="90">
        <v>857</v>
      </c>
      <c r="N4" s="91">
        <v>1145</v>
      </c>
      <c r="O4" s="233">
        <v>619</v>
      </c>
      <c r="P4" s="233">
        <v>1013</v>
      </c>
      <c r="Q4" s="233">
        <v>816</v>
      </c>
      <c r="R4" s="233">
        <v>1047</v>
      </c>
      <c r="S4" s="92">
        <f>(R4-N4)/R4</f>
        <v>-9.3600764087870103E-2</v>
      </c>
    </row>
    <row r="5" spans="1:19" ht="15" thickBot="1" x14ac:dyDescent="0.35">
      <c r="A5" s="93" t="s">
        <v>5</v>
      </c>
      <c r="B5" s="192"/>
      <c r="C5" s="94"/>
      <c r="D5" s="94"/>
      <c r="E5" s="94"/>
      <c r="F5" s="91">
        <v>994</v>
      </c>
      <c r="G5" s="94">
        <v>492</v>
      </c>
      <c r="H5" s="94">
        <v>833</v>
      </c>
      <c r="I5" s="94">
        <v>971</v>
      </c>
      <c r="J5" s="91">
        <v>1122</v>
      </c>
      <c r="K5" s="94">
        <v>547</v>
      </c>
      <c r="L5" s="94">
        <v>828</v>
      </c>
      <c r="M5" s="94">
        <v>779</v>
      </c>
      <c r="N5" s="91">
        <v>1023</v>
      </c>
      <c r="O5" s="233">
        <v>577</v>
      </c>
      <c r="P5" s="233">
        <v>936</v>
      </c>
      <c r="Q5" s="233">
        <v>756</v>
      </c>
      <c r="R5" s="233">
        <v>963</v>
      </c>
      <c r="S5" s="92">
        <f>(R5-N5)/R5</f>
        <v>-6.2305295950155763E-2</v>
      </c>
    </row>
    <row r="6" spans="1:19" ht="15" thickBot="1" x14ac:dyDescent="0.35">
      <c r="A6" s="93" t="s">
        <v>6</v>
      </c>
      <c r="B6" s="192"/>
      <c r="C6" s="95"/>
      <c r="D6" s="95"/>
      <c r="E6" s="95"/>
      <c r="F6" s="91">
        <v>89</v>
      </c>
      <c r="G6" s="95">
        <v>34</v>
      </c>
      <c r="H6" s="95">
        <v>52</v>
      </c>
      <c r="I6" s="95">
        <v>48</v>
      </c>
      <c r="J6" s="91">
        <v>94</v>
      </c>
      <c r="K6" s="95">
        <v>32</v>
      </c>
      <c r="L6" s="95">
        <v>39</v>
      </c>
      <c r="M6" s="95">
        <v>40</v>
      </c>
      <c r="N6" s="91">
        <v>63</v>
      </c>
      <c r="O6" s="233">
        <v>27</v>
      </c>
      <c r="P6" s="233">
        <v>42</v>
      </c>
      <c r="Q6" s="233">
        <v>32</v>
      </c>
      <c r="R6" s="233">
        <v>45</v>
      </c>
      <c r="S6" s="92">
        <f>(R6-N6)/R6</f>
        <v>-0.4</v>
      </c>
    </row>
    <row r="7" spans="1:19" ht="15" thickBot="1" x14ac:dyDescent="0.35">
      <c r="A7" s="93" t="s">
        <v>7</v>
      </c>
      <c r="B7" s="192"/>
      <c r="C7" s="94"/>
      <c r="D7" s="94"/>
      <c r="E7" s="94"/>
      <c r="F7" s="91">
        <v>72</v>
      </c>
      <c r="G7" s="94">
        <v>31</v>
      </c>
      <c r="H7" s="94">
        <v>43</v>
      </c>
      <c r="I7" s="94">
        <v>42</v>
      </c>
      <c r="J7" s="91">
        <v>71</v>
      </c>
      <c r="K7" s="94">
        <v>28</v>
      </c>
      <c r="L7" s="94">
        <v>55</v>
      </c>
      <c r="M7" s="94">
        <v>38</v>
      </c>
      <c r="N7" s="91">
        <v>59</v>
      </c>
      <c r="O7" s="233">
        <v>15</v>
      </c>
      <c r="P7" s="233">
        <v>35</v>
      </c>
      <c r="Q7" s="233">
        <v>28</v>
      </c>
      <c r="R7" s="233">
        <v>39</v>
      </c>
      <c r="S7" s="92">
        <f>(R7-N7)/R7</f>
        <v>-0.51282051282051277</v>
      </c>
    </row>
    <row r="8" spans="1:19" ht="15" thickBot="1" x14ac:dyDescent="0.35">
      <c r="A8" s="93" t="s">
        <v>8</v>
      </c>
      <c r="B8" s="192"/>
      <c r="C8" s="95"/>
      <c r="D8" s="95"/>
      <c r="E8" s="95"/>
      <c r="F8" s="91">
        <v>1</v>
      </c>
      <c r="G8" s="95">
        <v>0</v>
      </c>
      <c r="H8" s="95">
        <v>0</v>
      </c>
      <c r="I8" s="95">
        <v>0</v>
      </c>
      <c r="J8" s="91">
        <v>0</v>
      </c>
      <c r="K8" s="95">
        <v>0</v>
      </c>
      <c r="L8" s="95">
        <v>0</v>
      </c>
      <c r="M8" s="95">
        <v>0</v>
      </c>
      <c r="N8" s="91">
        <v>0</v>
      </c>
      <c r="O8" s="233">
        <v>0</v>
      </c>
      <c r="P8" s="233">
        <v>0</v>
      </c>
      <c r="Q8" s="233">
        <v>0</v>
      </c>
      <c r="R8" s="233">
        <v>0</v>
      </c>
      <c r="S8" s="92">
        <v>0</v>
      </c>
    </row>
    <row r="9" spans="1:19" ht="15" thickBot="1" x14ac:dyDescent="0.35">
      <c r="A9" s="180" t="s">
        <v>9</v>
      </c>
      <c r="B9" s="193">
        <v>2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spans="1:19" ht="15" thickBot="1" x14ac:dyDescent="0.35">
      <c r="A10" s="96" t="s">
        <v>4</v>
      </c>
      <c r="B10" s="191"/>
      <c r="C10" s="90"/>
      <c r="D10" s="90"/>
      <c r="E10" s="90"/>
      <c r="F10" s="91">
        <v>1156</v>
      </c>
      <c r="G10" s="90">
        <v>557</v>
      </c>
      <c r="H10" s="90">
        <v>928</v>
      </c>
      <c r="I10" s="90">
        <v>1061</v>
      </c>
      <c r="J10" s="91">
        <v>1287</v>
      </c>
      <c r="K10" s="90">
        <v>607</v>
      </c>
      <c r="L10" s="90">
        <v>922</v>
      </c>
      <c r="M10" s="90">
        <v>857</v>
      </c>
      <c r="N10" s="91">
        <v>1145</v>
      </c>
      <c r="O10" s="233">
        <v>619</v>
      </c>
      <c r="P10" s="233">
        <v>1013</v>
      </c>
      <c r="Q10" s="233">
        <v>816</v>
      </c>
      <c r="R10" s="233">
        <v>1047</v>
      </c>
      <c r="S10" s="92">
        <f t="shared" ref="S10:S15" si="0">(R10-N10)/R10</f>
        <v>-9.3600764087870103E-2</v>
      </c>
    </row>
    <row r="11" spans="1:19" ht="15" thickBot="1" x14ac:dyDescent="0.35">
      <c r="A11" s="97" t="s">
        <v>10</v>
      </c>
      <c r="B11" s="192"/>
      <c r="C11" s="94"/>
      <c r="D11" s="94"/>
      <c r="E11" s="94"/>
      <c r="F11" s="91">
        <v>511</v>
      </c>
      <c r="G11" s="94">
        <v>231</v>
      </c>
      <c r="H11" s="94">
        <v>405</v>
      </c>
      <c r="I11" s="94">
        <v>487</v>
      </c>
      <c r="J11" s="91">
        <v>570</v>
      </c>
      <c r="K11" s="94">
        <v>250</v>
      </c>
      <c r="L11" s="94">
        <v>410</v>
      </c>
      <c r="M11" s="94">
        <v>378</v>
      </c>
      <c r="N11" s="91">
        <v>512</v>
      </c>
      <c r="O11" s="233">
        <v>272</v>
      </c>
      <c r="P11" s="233">
        <v>439</v>
      </c>
      <c r="Q11" s="233">
        <v>344</v>
      </c>
      <c r="R11" s="233">
        <v>453</v>
      </c>
      <c r="S11" s="92">
        <f t="shared" si="0"/>
        <v>-0.13024282560706402</v>
      </c>
    </row>
    <row r="12" spans="1:19" ht="15" thickBot="1" x14ac:dyDescent="0.35">
      <c r="A12" s="97" t="s">
        <v>11</v>
      </c>
      <c r="B12" s="192"/>
      <c r="C12" s="95"/>
      <c r="D12" s="95"/>
      <c r="E12" s="95"/>
      <c r="F12" s="91">
        <v>110</v>
      </c>
      <c r="G12" s="95">
        <v>42</v>
      </c>
      <c r="H12" s="95">
        <v>61</v>
      </c>
      <c r="I12" s="95">
        <v>69</v>
      </c>
      <c r="J12" s="91">
        <v>108</v>
      </c>
      <c r="K12" s="95">
        <v>46</v>
      </c>
      <c r="L12" s="95">
        <v>63</v>
      </c>
      <c r="M12" s="95">
        <v>62</v>
      </c>
      <c r="N12" s="91">
        <v>83</v>
      </c>
      <c r="O12" s="233">
        <v>46</v>
      </c>
      <c r="P12" s="233">
        <v>72</v>
      </c>
      <c r="Q12" s="233">
        <v>54</v>
      </c>
      <c r="R12" s="233">
        <v>70</v>
      </c>
      <c r="S12" s="92">
        <f t="shared" si="0"/>
        <v>-0.18571428571428572</v>
      </c>
    </row>
    <row r="13" spans="1:19" ht="15" thickBot="1" x14ac:dyDescent="0.35">
      <c r="A13" s="97" t="s">
        <v>12</v>
      </c>
      <c r="B13" s="192"/>
      <c r="C13" s="94"/>
      <c r="D13" s="94"/>
      <c r="E13" s="94"/>
      <c r="F13" s="91">
        <v>35</v>
      </c>
      <c r="G13" s="94">
        <v>11</v>
      </c>
      <c r="H13" s="94">
        <v>30</v>
      </c>
      <c r="I13" s="94">
        <v>31</v>
      </c>
      <c r="J13" s="91">
        <v>36</v>
      </c>
      <c r="K13" s="94">
        <v>16</v>
      </c>
      <c r="L13" s="94">
        <v>29</v>
      </c>
      <c r="M13" s="94">
        <v>26</v>
      </c>
      <c r="N13" s="91">
        <v>38</v>
      </c>
      <c r="O13" s="233">
        <v>21</v>
      </c>
      <c r="P13" s="233">
        <v>28</v>
      </c>
      <c r="Q13" s="233">
        <v>27</v>
      </c>
      <c r="R13" s="233">
        <v>30</v>
      </c>
      <c r="S13" s="92">
        <f t="shared" si="0"/>
        <v>-0.26666666666666666</v>
      </c>
    </row>
    <row r="14" spans="1:19" ht="15" thickBot="1" x14ac:dyDescent="0.35">
      <c r="A14" s="97" t="s">
        <v>13</v>
      </c>
      <c r="B14" s="192"/>
      <c r="C14" s="95"/>
      <c r="D14" s="95"/>
      <c r="E14" s="95"/>
      <c r="F14" s="91">
        <v>27</v>
      </c>
      <c r="G14" s="95">
        <v>15</v>
      </c>
      <c r="H14" s="95">
        <v>23</v>
      </c>
      <c r="I14" s="95">
        <v>22</v>
      </c>
      <c r="J14" s="91">
        <v>34</v>
      </c>
      <c r="K14" s="95">
        <v>17</v>
      </c>
      <c r="L14" s="95">
        <v>23</v>
      </c>
      <c r="M14" s="95">
        <v>21</v>
      </c>
      <c r="N14" s="91">
        <v>27</v>
      </c>
      <c r="O14" s="233">
        <v>16</v>
      </c>
      <c r="P14" s="233">
        <v>24</v>
      </c>
      <c r="Q14" s="233">
        <v>18</v>
      </c>
      <c r="R14" s="233">
        <v>25</v>
      </c>
      <c r="S14" s="92">
        <f t="shared" si="0"/>
        <v>-0.08</v>
      </c>
    </row>
    <row r="15" spans="1:19" ht="15" thickBot="1" x14ac:dyDescent="0.35">
      <c r="A15" s="97" t="s">
        <v>14</v>
      </c>
      <c r="B15" s="192"/>
      <c r="C15" s="94"/>
      <c r="D15" s="94"/>
      <c r="E15" s="94"/>
      <c r="F15" s="91">
        <v>473</v>
      </c>
      <c r="G15" s="94">
        <v>258</v>
      </c>
      <c r="H15" s="94">
        <v>409</v>
      </c>
      <c r="I15" s="94">
        <v>452</v>
      </c>
      <c r="J15" s="91">
        <v>539</v>
      </c>
      <c r="K15" s="94">
        <v>278</v>
      </c>
      <c r="L15" s="94">
        <v>397</v>
      </c>
      <c r="M15" s="94">
        <v>370</v>
      </c>
      <c r="N15" s="91">
        <v>485</v>
      </c>
      <c r="O15" s="233">
        <v>264</v>
      </c>
      <c r="P15" s="233">
        <v>450</v>
      </c>
      <c r="Q15" s="233">
        <v>373</v>
      </c>
      <c r="R15" s="233">
        <v>469</v>
      </c>
      <c r="S15" s="92">
        <f t="shared" si="0"/>
        <v>-3.4115138592750532E-2</v>
      </c>
    </row>
    <row r="16" spans="1:19" ht="15.75" customHeight="1" thickBot="1" x14ac:dyDescent="0.35">
      <c r="A16" s="185" t="s">
        <v>15</v>
      </c>
      <c r="B16" s="194">
        <v>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3"/>
    </row>
    <row r="17" spans="1:19" ht="15" thickBot="1" x14ac:dyDescent="0.35">
      <c r="A17" s="98" t="s">
        <v>16</v>
      </c>
      <c r="B17" s="195"/>
      <c r="C17" s="99"/>
      <c r="D17" s="99"/>
      <c r="E17" s="99"/>
      <c r="F17" s="91" t="s">
        <v>190</v>
      </c>
      <c r="G17" s="99"/>
      <c r="H17" s="99"/>
      <c r="I17" s="99"/>
      <c r="J17" s="91">
        <v>461</v>
      </c>
      <c r="K17" s="91"/>
      <c r="L17" s="91"/>
      <c r="M17" s="91"/>
      <c r="N17" s="91">
        <v>528</v>
      </c>
      <c r="O17" s="233">
        <v>195</v>
      </c>
      <c r="P17" s="233">
        <v>192</v>
      </c>
      <c r="Q17" s="233">
        <v>148</v>
      </c>
      <c r="R17" s="233">
        <v>535</v>
      </c>
      <c r="S17" s="109">
        <f>(R17-N17)/R17</f>
        <v>1.3084112149532711E-2</v>
      </c>
    </row>
    <row r="18" spans="1:19" ht="15" thickBot="1" x14ac:dyDescent="0.35">
      <c r="A18" s="100" t="s">
        <v>25</v>
      </c>
      <c r="B18" s="196"/>
      <c r="C18" s="99"/>
      <c r="D18" s="99"/>
      <c r="E18" s="99"/>
      <c r="F18" s="91" t="s">
        <v>190</v>
      </c>
      <c r="G18" s="99"/>
      <c r="H18" s="99"/>
      <c r="I18" s="99"/>
      <c r="J18" s="231">
        <v>430</v>
      </c>
      <c r="K18" s="91"/>
      <c r="L18" s="91"/>
      <c r="M18" s="91"/>
      <c r="N18" s="231">
        <v>501</v>
      </c>
      <c r="O18" s="244">
        <v>187</v>
      </c>
      <c r="P18" s="244">
        <v>181</v>
      </c>
      <c r="Q18" s="244">
        <v>139</v>
      </c>
      <c r="R18" s="244">
        <v>507</v>
      </c>
      <c r="S18" s="109">
        <f>(R18-N18)/R18</f>
        <v>1.1834319526627219E-2</v>
      </c>
    </row>
    <row r="19" spans="1:19" ht="15" thickBot="1" x14ac:dyDescent="0.35">
      <c r="A19" s="100" t="s">
        <v>6</v>
      </c>
      <c r="B19" s="196"/>
      <c r="C19" s="99"/>
      <c r="D19" s="99"/>
      <c r="E19" s="99"/>
      <c r="F19" s="91" t="s">
        <v>190</v>
      </c>
      <c r="G19" s="99"/>
      <c r="H19" s="99"/>
      <c r="I19" s="99"/>
      <c r="J19" s="231">
        <v>22</v>
      </c>
      <c r="K19" s="91"/>
      <c r="L19" s="91"/>
      <c r="M19" s="91"/>
      <c r="N19" s="231">
        <v>13</v>
      </c>
      <c r="O19" s="244">
        <v>3</v>
      </c>
      <c r="P19" s="244">
        <v>9</v>
      </c>
      <c r="Q19" s="244">
        <v>5</v>
      </c>
      <c r="R19" s="244">
        <v>17</v>
      </c>
      <c r="S19" s="109">
        <f>(R19-N19)/R19</f>
        <v>0.23529411764705882</v>
      </c>
    </row>
    <row r="20" spans="1:19" ht="15" thickBot="1" x14ac:dyDescent="0.35">
      <c r="A20" s="100" t="s">
        <v>7</v>
      </c>
      <c r="B20" s="196"/>
      <c r="C20" s="99"/>
      <c r="D20" s="99"/>
      <c r="E20" s="99"/>
      <c r="F20" s="91" t="s">
        <v>190</v>
      </c>
      <c r="G20" s="99"/>
      <c r="H20" s="99"/>
      <c r="I20" s="99"/>
      <c r="J20" s="231">
        <v>14</v>
      </c>
      <c r="K20" s="91"/>
      <c r="L20" s="91"/>
      <c r="M20" s="91"/>
      <c r="N20" s="231">
        <v>14</v>
      </c>
      <c r="O20" s="244">
        <v>5</v>
      </c>
      <c r="P20" s="244">
        <v>2</v>
      </c>
      <c r="Q20" s="244">
        <v>4</v>
      </c>
      <c r="R20" s="244">
        <v>11</v>
      </c>
      <c r="S20" s="92">
        <f>(R20-N20)/R20</f>
        <v>-0.27272727272727271</v>
      </c>
    </row>
    <row r="21" spans="1:19" ht="15.75" customHeight="1" thickBot="1" x14ac:dyDescent="0.35">
      <c r="A21" s="185" t="s">
        <v>17</v>
      </c>
      <c r="B21" s="194">
        <v>4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</row>
    <row r="22" spans="1:19" ht="15" customHeight="1" thickBot="1" x14ac:dyDescent="0.35">
      <c r="A22" s="102" t="s">
        <v>18</v>
      </c>
      <c r="B22" s="195"/>
      <c r="C22" s="94"/>
      <c r="D22" s="94"/>
      <c r="E22" s="94"/>
      <c r="F22" s="91" t="s">
        <v>190</v>
      </c>
      <c r="G22" s="94">
        <v>0</v>
      </c>
      <c r="H22" s="94">
        <v>4</v>
      </c>
      <c r="I22" s="94">
        <v>1</v>
      </c>
      <c r="J22" s="91">
        <v>5</v>
      </c>
      <c r="K22" s="143">
        <v>0</v>
      </c>
      <c r="L22" s="143">
        <v>12</v>
      </c>
      <c r="M22" s="143">
        <v>2</v>
      </c>
      <c r="N22" s="91">
        <v>14</v>
      </c>
      <c r="O22" s="233">
        <v>2</v>
      </c>
      <c r="P22" s="233">
        <v>8</v>
      </c>
      <c r="Q22" s="233">
        <v>3</v>
      </c>
      <c r="R22" s="233">
        <v>13</v>
      </c>
      <c r="S22" s="92">
        <f>(R22-N22)/R22</f>
        <v>-7.6923076923076927E-2</v>
      </c>
    </row>
    <row r="23" spans="1:19" ht="15" thickBot="1" x14ac:dyDescent="0.35">
      <c r="A23" s="181" t="s">
        <v>19</v>
      </c>
      <c r="B23" s="194">
        <v>5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3"/>
    </row>
    <row r="24" spans="1:19" ht="15" thickBot="1" x14ac:dyDescent="0.35">
      <c r="A24" s="98" t="s">
        <v>20</v>
      </c>
      <c r="B24" s="195"/>
      <c r="C24" s="94"/>
      <c r="D24" s="94"/>
      <c r="E24" s="94"/>
      <c r="F24" s="91">
        <v>761</v>
      </c>
      <c r="G24" s="94">
        <v>212</v>
      </c>
      <c r="H24" s="94">
        <v>362</v>
      </c>
      <c r="I24" s="94">
        <v>252</v>
      </c>
      <c r="J24" s="91">
        <f>SUM(G24:I24)</f>
        <v>826</v>
      </c>
      <c r="K24" s="143">
        <v>266</v>
      </c>
      <c r="L24" s="143">
        <v>458</v>
      </c>
      <c r="M24" s="143">
        <v>324</v>
      </c>
      <c r="N24" s="91">
        <f>SUM(K24:M24)</f>
        <v>1048</v>
      </c>
      <c r="O24" s="233">
        <v>284</v>
      </c>
      <c r="P24" s="233">
        <v>482</v>
      </c>
      <c r="Q24" s="233">
        <v>327</v>
      </c>
      <c r="R24" s="233">
        <v>1093</v>
      </c>
      <c r="S24" s="109">
        <f>(R24-N24)/R24</f>
        <v>4.1171088746569079E-2</v>
      </c>
    </row>
    <row r="25" spans="1:19" ht="15" thickBot="1" x14ac:dyDescent="0.35">
      <c r="A25" s="181" t="s">
        <v>21</v>
      </c>
      <c r="B25" s="194">
        <v>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3"/>
    </row>
    <row r="26" spans="1:19" ht="29.4" thickBot="1" x14ac:dyDescent="0.35">
      <c r="A26" s="102" t="s">
        <v>22</v>
      </c>
      <c r="B26" s="195"/>
      <c r="C26" s="94"/>
      <c r="D26" s="94"/>
      <c r="E26" s="94"/>
      <c r="F26" s="91">
        <v>117</v>
      </c>
      <c r="G26" s="94">
        <v>65</v>
      </c>
      <c r="H26" s="94">
        <v>119</v>
      </c>
      <c r="I26" s="94">
        <v>114</v>
      </c>
      <c r="J26" s="91">
        <v>139</v>
      </c>
      <c r="K26" s="94">
        <v>67</v>
      </c>
      <c r="L26" s="94">
        <v>122</v>
      </c>
      <c r="M26" s="94">
        <v>116</v>
      </c>
      <c r="N26" s="91">
        <v>149</v>
      </c>
      <c r="O26" s="233">
        <v>82</v>
      </c>
      <c r="P26" s="233">
        <v>139</v>
      </c>
      <c r="Q26" s="233">
        <v>139</v>
      </c>
      <c r="R26" s="233">
        <v>139</v>
      </c>
      <c r="S26" s="92">
        <f>(R26-N26)/R26</f>
        <v>-7.1942446043165464E-2</v>
      </c>
    </row>
    <row r="27" spans="1:19" ht="15.75" customHeight="1" thickBot="1" x14ac:dyDescent="0.35">
      <c r="A27" s="185" t="s">
        <v>93</v>
      </c>
      <c r="B27" s="194">
        <v>7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3"/>
    </row>
    <row r="28" spans="1:19" ht="15" thickBot="1" x14ac:dyDescent="0.35">
      <c r="A28" s="103" t="s">
        <v>94</v>
      </c>
      <c r="B28" s="197"/>
      <c r="C28" s="104"/>
      <c r="D28" s="82"/>
      <c r="E28" s="82"/>
      <c r="F28" s="228" t="s">
        <v>190</v>
      </c>
      <c r="G28" s="147"/>
      <c r="H28" s="148"/>
      <c r="I28" s="148"/>
      <c r="J28" s="228">
        <v>4</v>
      </c>
      <c r="K28" s="147"/>
      <c r="L28" s="148"/>
      <c r="M28" s="148"/>
      <c r="N28" s="228">
        <v>7</v>
      </c>
      <c r="O28" s="234">
        <v>1</v>
      </c>
      <c r="P28" s="234">
        <v>2</v>
      </c>
      <c r="Q28" s="234">
        <v>2</v>
      </c>
      <c r="R28" s="234">
        <v>2</v>
      </c>
      <c r="S28" s="92">
        <f>(R28-N28)/R28</f>
        <v>-2.5</v>
      </c>
    </row>
    <row r="29" spans="1:19" ht="29.4" thickBot="1" x14ac:dyDescent="0.35">
      <c r="A29" s="98" t="s">
        <v>23</v>
      </c>
      <c r="B29" s="197"/>
      <c r="C29" s="105"/>
      <c r="D29" s="106"/>
      <c r="E29" s="106"/>
      <c r="F29" s="228" t="s">
        <v>190</v>
      </c>
      <c r="G29" s="149"/>
      <c r="H29" s="229"/>
      <c r="I29" s="229"/>
      <c r="J29" s="230">
        <v>19</v>
      </c>
      <c r="K29" s="149"/>
      <c r="L29" s="229"/>
      <c r="M29" s="229"/>
      <c r="N29" s="230">
        <v>38</v>
      </c>
      <c r="O29" s="235">
        <v>17</v>
      </c>
      <c r="P29" s="235">
        <v>33</v>
      </c>
      <c r="Q29" s="235">
        <v>31</v>
      </c>
      <c r="R29" s="235">
        <v>33</v>
      </c>
      <c r="S29" s="92">
        <f>(R29-N29)/R29</f>
        <v>-0.15151515151515152</v>
      </c>
    </row>
    <row r="30" spans="1:19" ht="15" thickBot="1" x14ac:dyDescent="0.35">
      <c r="A30" s="181" t="s">
        <v>24</v>
      </c>
      <c r="B30" s="194">
        <v>8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3"/>
    </row>
    <row r="31" spans="1:19" ht="15" thickBot="1" x14ac:dyDescent="0.35">
      <c r="A31" s="108" t="s">
        <v>4</v>
      </c>
      <c r="B31" s="197"/>
      <c r="C31" s="99"/>
      <c r="D31" s="99"/>
      <c r="E31" s="99"/>
      <c r="F31" s="91">
        <v>3967</v>
      </c>
      <c r="G31" s="91">
        <v>448</v>
      </c>
      <c r="H31" s="91">
        <v>1646</v>
      </c>
      <c r="I31" s="91">
        <v>1724</v>
      </c>
      <c r="J31" s="91">
        <f>SUM(G31:I31)</f>
        <v>3818</v>
      </c>
      <c r="K31" s="91">
        <v>504</v>
      </c>
      <c r="L31" s="91">
        <v>1394</v>
      </c>
      <c r="M31" s="91">
        <v>1344</v>
      </c>
      <c r="N31" s="91">
        <f>SUM(K31:M31)</f>
        <v>3242</v>
      </c>
      <c r="O31" s="233">
        <v>449</v>
      </c>
      <c r="P31" s="233">
        <v>1729</v>
      </c>
      <c r="Q31" s="233">
        <v>1626</v>
      </c>
      <c r="R31" s="233">
        <f>SUM(O31:Q31)</f>
        <v>3804</v>
      </c>
      <c r="S31" s="109">
        <f>(R31-N31)/R31</f>
        <v>0.14773922187171398</v>
      </c>
    </row>
    <row r="32" spans="1:19" ht="15" thickBot="1" x14ac:dyDescent="0.35">
      <c r="A32" s="121" t="s">
        <v>25</v>
      </c>
      <c r="B32" s="196"/>
      <c r="C32" s="95"/>
      <c r="D32" s="95"/>
      <c r="E32" s="95"/>
      <c r="F32" s="91">
        <v>3387</v>
      </c>
      <c r="G32" s="143">
        <v>413</v>
      </c>
      <c r="H32" s="143">
        <v>1513</v>
      </c>
      <c r="I32" s="143">
        <v>1593</v>
      </c>
      <c r="J32" s="91">
        <v>3516</v>
      </c>
      <c r="K32" s="143">
        <v>429</v>
      </c>
      <c r="L32" s="143">
        <v>1240</v>
      </c>
      <c r="M32" s="143">
        <v>1177</v>
      </c>
      <c r="N32" s="91">
        <f>SUM(K32:M32)</f>
        <v>2846</v>
      </c>
      <c r="O32" s="233">
        <v>422</v>
      </c>
      <c r="P32" s="233">
        <v>1595</v>
      </c>
      <c r="Q32" s="233">
        <v>1509</v>
      </c>
      <c r="R32" s="233">
        <f>SUM(O32:Q32)</f>
        <v>3526</v>
      </c>
      <c r="S32" s="109">
        <f>(R32-N32)/R32</f>
        <v>0.19285309132161088</v>
      </c>
    </row>
    <row r="33" spans="1:19" ht="15" thickBot="1" x14ac:dyDescent="0.35">
      <c r="A33" s="121" t="s">
        <v>6</v>
      </c>
      <c r="B33" s="196"/>
      <c r="C33" s="94"/>
      <c r="D33" s="94"/>
      <c r="E33" s="94"/>
      <c r="F33" s="91">
        <v>245</v>
      </c>
      <c r="G33" s="143">
        <v>26</v>
      </c>
      <c r="H33" s="143">
        <v>60</v>
      </c>
      <c r="I33" s="143">
        <v>63</v>
      </c>
      <c r="J33" s="91">
        <v>149</v>
      </c>
      <c r="K33" s="143">
        <v>35</v>
      </c>
      <c r="L33" s="143">
        <v>45</v>
      </c>
      <c r="M33" s="143">
        <v>64</v>
      </c>
      <c r="N33" s="91">
        <f>SUM(K33:M33)</f>
        <v>144</v>
      </c>
      <c r="O33" s="233">
        <v>16</v>
      </c>
      <c r="P33" s="233">
        <v>70</v>
      </c>
      <c r="Q33" s="233">
        <v>75</v>
      </c>
      <c r="R33" s="233">
        <f>SUM(O33:Q33)</f>
        <v>161</v>
      </c>
      <c r="S33" s="109">
        <f>(R33-N33)/R33</f>
        <v>0.10559006211180125</v>
      </c>
    </row>
    <row r="34" spans="1:19" ht="15" thickBot="1" x14ac:dyDescent="0.35">
      <c r="A34" s="121" t="s">
        <v>7</v>
      </c>
      <c r="B34" s="196"/>
      <c r="C34" s="95"/>
      <c r="D34" s="95"/>
      <c r="E34" s="95"/>
      <c r="F34" s="91">
        <v>335</v>
      </c>
      <c r="G34" s="143">
        <v>8</v>
      </c>
      <c r="H34" s="143">
        <v>72</v>
      </c>
      <c r="I34" s="143">
        <v>93</v>
      </c>
      <c r="J34" s="91">
        <f>SUM(G34:I34)</f>
        <v>173</v>
      </c>
      <c r="K34" s="143">
        <v>40</v>
      </c>
      <c r="L34" s="143">
        <v>109</v>
      </c>
      <c r="M34" s="143">
        <v>63</v>
      </c>
      <c r="N34" s="91">
        <f>SUM(K34:M34)</f>
        <v>212</v>
      </c>
      <c r="O34" s="233">
        <v>11</v>
      </c>
      <c r="P34" s="233">
        <v>64</v>
      </c>
      <c r="Q34" s="233">
        <v>42</v>
      </c>
      <c r="R34" s="233">
        <f>SUM(O34:Q34)</f>
        <v>117</v>
      </c>
      <c r="S34" s="92">
        <f>(R34-N34)/R34</f>
        <v>-0.81196581196581197</v>
      </c>
    </row>
    <row r="35" spans="1:19" ht="15.75" customHeight="1" thickBot="1" x14ac:dyDescent="0.35">
      <c r="A35" s="185" t="s">
        <v>26</v>
      </c>
      <c r="B35" s="194">
        <v>9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3"/>
    </row>
    <row r="36" spans="1:19" ht="15" thickBot="1" x14ac:dyDescent="0.35">
      <c r="A36" s="98" t="s">
        <v>4</v>
      </c>
      <c r="B36" s="197"/>
      <c r="C36" s="122"/>
      <c r="D36" s="123"/>
      <c r="E36" s="123"/>
      <c r="F36" s="230">
        <v>390</v>
      </c>
      <c r="G36" s="230">
        <v>90</v>
      </c>
      <c r="H36" s="231">
        <v>182</v>
      </c>
      <c r="I36" s="231">
        <v>167</v>
      </c>
      <c r="J36" s="230">
        <f>SUM(G36:I36)</f>
        <v>439</v>
      </c>
      <c r="K36" s="91">
        <v>107</v>
      </c>
      <c r="L36" s="91">
        <v>174</v>
      </c>
      <c r="M36" s="91">
        <v>185</v>
      </c>
      <c r="N36" s="91">
        <f>SUM(K36:M36)</f>
        <v>466</v>
      </c>
      <c r="O36" s="233">
        <v>66</v>
      </c>
      <c r="P36" s="233">
        <v>182</v>
      </c>
      <c r="Q36" s="233">
        <v>189</v>
      </c>
      <c r="R36" s="233">
        <f>SUM(O36:Q36)</f>
        <v>437</v>
      </c>
      <c r="S36" s="92">
        <f>(R36-N36)/R36</f>
        <v>-6.6361556064073221E-2</v>
      </c>
    </row>
    <row r="37" spans="1:19" ht="15" thickBot="1" x14ac:dyDescent="0.35">
      <c r="A37" s="126" t="s">
        <v>25</v>
      </c>
      <c r="B37" s="196"/>
      <c r="C37" s="128"/>
      <c r="D37" s="129"/>
      <c r="E37" s="129"/>
      <c r="F37" s="230">
        <v>322</v>
      </c>
      <c r="G37" s="150">
        <v>79</v>
      </c>
      <c r="H37" s="151">
        <v>154</v>
      </c>
      <c r="I37" s="151">
        <v>147</v>
      </c>
      <c r="J37" s="230">
        <v>380</v>
      </c>
      <c r="K37" s="143">
        <v>96</v>
      </c>
      <c r="L37" s="143">
        <v>162</v>
      </c>
      <c r="M37" s="143">
        <v>171</v>
      </c>
      <c r="N37" s="91">
        <f>SUM(K37:M37)</f>
        <v>429</v>
      </c>
      <c r="O37" s="233">
        <v>54</v>
      </c>
      <c r="P37" s="233">
        <v>159</v>
      </c>
      <c r="Q37" s="233">
        <v>168</v>
      </c>
      <c r="R37" s="233">
        <f>SUM(O37:Q37)</f>
        <v>381</v>
      </c>
      <c r="S37" s="92">
        <f>(R37-N37)/R37</f>
        <v>-0.12598425196850394</v>
      </c>
    </row>
    <row r="38" spans="1:19" ht="15" thickBot="1" x14ac:dyDescent="0.35">
      <c r="A38" s="126" t="s">
        <v>6</v>
      </c>
      <c r="B38" s="196"/>
      <c r="C38" s="130"/>
      <c r="D38" s="131"/>
      <c r="E38" s="131"/>
      <c r="F38" s="230">
        <v>55</v>
      </c>
      <c r="G38" s="150">
        <v>10</v>
      </c>
      <c r="H38" s="151">
        <v>21</v>
      </c>
      <c r="I38" s="151">
        <v>15</v>
      </c>
      <c r="J38" s="230">
        <f>SUM(G38:I38)</f>
        <v>46</v>
      </c>
      <c r="K38" s="143">
        <v>10</v>
      </c>
      <c r="L38" s="143">
        <v>8</v>
      </c>
      <c r="M38" s="143">
        <v>14</v>
      </c>
      <c r="N38" s="91">
        <f>SUM(K38:M38)</f>
        <v>32</v>
      </c>
      <c r="O38" s="233">
        <v>10</v>
      </c>
      <c r="P38" s="233">
        <v>17</v>
      </c>
      <c r="Q38" s="233">
        <v>18</v>
      </c>
      <c r="R38" s="233">
        <f>SUM(O38:Q38)</f>
        <v>45</v>
      </c>
      <c r="S38" s="109">
        <f>(R38-N38)/R38</f>
        <v>0.28888888888888886</v>
      </c>
    </row>
    <row r="39" spans="1:19" ht="15" thickBot="1" x14ac:dyDescent="0.35">
      <c r="A39" s="126" t="s">
        <v>7</v>
      </c>
      <c r="B39" s="196"/>
      <c r="C39" s="128"/>
      <c r="D39" s="129"/>
      <c r="E39" s="129"/>
      <c r="F39" s="230">
        <v>13</v>
      </c>
      <c r="G39" s="150">
        <v>1</v>
      </c>
      <c r="H39" s="151">
        <v>7</v>
      </c>
      <c r="I39" s="151">
        <v>5</v>
      </c>
      <c r="J39" s="230">
        <v>13</v>
      </c>
      <c r="K39" s="143">
        <v>1</v>
      </c>
      <c r="L39" s="143">
        <v>4</v>
      </c>
      <c r="M39" s="143">
        <v>0</v>
      </c>
      <c r="N39" s="91">
        <f>SUM(K39:M39)</f>
        <v>5</v>
      </c>
      <c r="O39" s="233">
        <v>2</v>
      </c>
      <c r="P39" s="233">
        <v>14</v>
      </c>
      <c r="Q39" s="233">
        <v>3</v>
      </c>
      <c r="R39" s="233">
        <f>SUM(O39:Q39)</f>
        <v>19</v>
      </c>
      <c r="S39" s="109">
        <f>(R39-N39)/R39</f>
        <v>0.73684210526315785</v>
      </c>
    </row>
    <row r="40" spans="1:19" ht="15" thickBot="1" x14ac:dyDescent="0.35">
      <c r="A40" s="181" t="s">
        <v>27</v>
      </c>
      <c r="B40" s="194" t="s">
        <v>200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</row>
    <row r="41" spans="1:19" ht="15" thickBot="1" x14ac:dyDescent="0.35">
      <c r="A41" s="102" t="s">
        <v>4</v>
      </c>
      <c r="B41" s="197"/>
      <c r="C41" s="107"/>
      <c r="D41" s="101"/>
      <c r="E41" s="101"/>
      <c r="F41" s="231">
        <v>1489</v>
      </c>
      <c r="G41" s="230">
        <v>112</v>
      </c>
      <c r="H41" s="231">
        <v>176</v>
      </c>
      <c r="I41" s="231">
        <v>1696</v>
      </c>
      <c r="J41" s="231">
        <v>1696</v>
      </c>
      <c r="K41" s="91">
        <v>121</v>
      </c>
      <c r="L41" s="91">
        <v>215</v>
      </c>
      <c r="M41" s="91">
        <v>195</v>
      </c>
      <c r="N41" s="91">
        <f>SUM(K41:M41)</f>
        <v>531</v>
      </c>
      <c r="O41" s="233">
        <v>72</v>
      </c>
      <c r="P41" s="233">
        <v>305</v>
      </c>
      <c r="Q41" s="233">
        <v>260</v>
      </c>
      <c r="R41" s="233">
        <f>SUM(O41:Q41)</f>
        <v>637</v>
      </c>
      <c r="S41" s="109">
        <f>(R41-N41)/R41</f>
        <v>0.1664050235478807</v>
      </c>
    </row>
    <row r="42" spans="1:19" ht="15" thickBot="1" x14ac:dyDescent="0.35">
      <c r="A42" s="127" t="s">
        <v>25</v>
      </c>
      <c r="B42" s="196"/>
      <c r="C42" s="130"/>
      <c r="D42" s="131"/>
      <c r="E42" s="131"/>
      <c r="F42" s="230">
        <v>1368</v>
      </c>
      <c r="G42" s="150">
        <v>135</v>
      </c>
      <c r="H42" s="151">
        <v>799</v>
      </c>
      <c r="I42" s="151">
        <v>704</v>
      </c>
      <c r="J42" s="230">
        <f>SUM(G42:I42)</f>
        <v>1638</v>
      </c>
      <c r="K42" s="143">
        <v>110</v>
      </c>
      <c r="L42" s="143">
        <v>188</v>
      </c>
      <c r="M42" s="143">
        <v>171</v>
      </c>
      <c r="N42" s="91">
        <f>SUM(K42:M42)</f>
        <v>469</v>
      </c>
      <c r="O42" s="233">
        <v>55</v>
      </c>
      <c r="P42" s="233">
        <v>268</v>
      </c>
      <c r="Q42" s="233">
        <v>226</v>
      </c>
      <c r="R42" s="233">
        <f>SUM(O42:Q42)</f>
        <v>549</v>
      </c>
      <c r="S42" s="109">
        <f>(R42-N42)/R42</f>
        <v>0.14571948998178508</v>
      </c>
    </row>
    <row r="43" spans="1:19" ht="15" thickBot="1" x14ac:dyDescent="0.35">
      <c r="A43" s="127" t="s">
        <v>6</v>
      </c>
      <c r="B43" s="196"/>
      <c r="C43" s="128"/>
      <c r="D43" s="129"/>
      <c r="E43" s="129"/>
      <c r="F43" s="231">
        <v>61</v>
      </c>
      <c r="G43" s="230">
        <v>6</v>
      </c>
      <c r="H43" s="231">
        <v>14</v>
      </c>
      <c r="I43" s="231">
        <v>12</v>
      </c>
      <c r="J43" s="231">
        <v>32</v>
      </c>
      <c r="K43" s="143">
        <v>10</v>
      </c>
      <c r="L43" s="143">
        <v>9</v>
      </c>
      <c r="M43" s="143">
        <v>14</v>
      </c>
      <c r="N43" s="91">
        <f>SUM(K43:M43)</f>
        <v>33</v>
      </c>
      <c r="O43" s="233">
        <v>14</v>
      </c>
      <c r="P43" s="233">
        <v>23</v>
      </c>
      <c r="Q43" s="233">
        <v>30</v>
      </c>
      <c r="R43" s="233">
        <f>SUM(O43:Q43)</f>
        <v>67</v>
      </c>
      <c r="S43" s="109">
        <f>(R43-N43)/R43</f>
        <v>0.5074626865671642</v>
      </c>
    </row>
    <row r="44" spans="1:19" ht="15" thickBot="1" x14ac:dyDescent="0.35">
      <c r="A44" s="127" t="s">
        <v>7</v>
      </c>
      <c r="B44" s="196"/>
      <c r="C44" s="130"/>
      <c r="D44" s="131"/>
      <c r="E44" s="131"/>
      <c r="F44" s="230">
        <v>60</v>
      </c>
      <c r="G44" s="150">
        <v>2</v>
      </c>
      <c r="H44" s="151">
        <v>16</v>
      </c>
      <c r="I44" s="151">
        <v>8</v>
      </c>
      <c r="J44" s="230">
        <f>SUM(G44:I44)</f>
        <v>26</v>
      </c>
      <c r="K44" s="143">
        <v>1</v>
      </c>
      <c r="L44" s="143">
        <v>18</v>
      </c>
      <c r="M44" s="143">
        <v>0</v>
      </c>
      <c r="N44" s="91">
        <f>SUM(K44:M44)</f>
        <v>19</v>
      </c>
      <c r="O44" s="233">
        <v>2</v>
      </c>
      <c r="P44" s="233">
        <v>14</v>
      </c>
      <c r="Q44" s="233">
        <v>4</v>
      </c>
      <c r="R44" s="233">
        <f>SUM(O44:Q44)</f>
        <v>20</v>
      </c>
      <c r="S44" s="109">
        <f>(R44-N44)/R44</f>
        <v>0.05</v>
      </c>
    </row>
    <row r="45" spans="1:19" ht="15" thickBot="1" x14ac:dyDescent="0.35">
      <c r="A45" s="181" t="s">
        <v>28</v>
      </c>
      <c r="B45" s="194" t="s">
        <v>201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3"/>
    </row>
    <row r="46" spans="1:19" ht="15" thickBot="1" x14ac:dyDescent="0.35">
      <c r="A46" s="98" t="s">
        <v>4</v>
      </c>
      <c r="B46" s="197"/>
      <c r="C46" s="122"/>
      <c r="D46" s="123"/>
      <c r="E46" s="123"/>
      <c r="F46" s="232">
        <v>912</v>
      </c>
      <c r="G46" s="230">
        <v>163</v>
      </c>
      <c r="H46" s="231">
        <v>418</v>
      </c>
      <c r="I46" s="231">
        <v>342</v>
      </c>
      <c r="J46" s="232">
        <v>923</v>
      </c>
      <c r="K46" s="91">
        <v>286</v>
      </c>
      <c r="L46" s="91">
        <v>200</v>
      </c>
      <c r="M46" s="91">
        <v>159</v>
      </c>
      <c r="N46" s="91">
        <f>SUM(K46:M46)</f>
        <v>645</v>
      </c>
      <c r="O46" s="233">
        <v>145</v>
      </c>
      <c r="P46" s="233">
        <v>536</v>
      </c>
      <c r="Q46" s="233">
        <v>438</v>
      </c>
      <c r="R46" s="233">
        <f>SUM(O46:Q46)</f>
        <v>1119</v>
      </c>
      <c r="S46" s="109">
        <f>(R46-N46)/R46</f>
        <v>0.42359249329758714</v>
      </c>
    </row>
    <row r="47" spans="1:19" ht="15" thickBot="1" x14ac:dyDescent="0.35">
      <c r="A47" s="142" t="s">
        <v>25</v>
      </c>
      <c r="B47" s="197"/>
      <c r="C47" s="128"/>
      <c r="D47" s="129"/>
      <c r="E47" s="129"/>
      <c r="F47" s="232">
        <v>826</v>
      </c>
      <c r="G47" s="150">
        <v>158</v>
      </c>
      <c r="H47" s="151">
        <v>399</v>
      </c>
      <c r="I47" s="151">
        <v>325</v>
      </c>
      <c r="J47" s="232">
        <f>SUM(G47:I47)</f>
        <v>882</v>
      </c>
      <c r="K47" s="143">
        <v>276</v>
      </c>
      <c r="L47" s="143">
        <v>180</v>
      </c>
      <c r="M47" s="143">
        <v>142</v>
      </c>
      <c r="N47" s="91">
        <f>SUM(K47:M47)</f>
        <v>598</v>
      </c>
      <c r="O47" s="233">
        <v>137</v>
      </c>
      <c r="P47" s="233">
        <v>520</v>
      </c>
      <c r="Q47" s="233">
        <v>422</v>
      </c>
      <c r="R47" s="233">
        <f>SUM(O47:Q47)</f>
        <v>1079</v>
      </c>
      <c r="S47" s="109">
        <f>(R47-N47)/R47</f>
        <v>0.44578313253012047</v>
      </c>
    </row>
    <row r="48" spans="1:19" ht="15" thickBot="1" x14ac:dyDescent="0.35">
      <c r="A48" s="126" t="s">
        <v>6</v>
      </c>
      <c r="B48" s="196"/>
      <c r="C48" s="130"/>
      <c r="D48" s="131"/>
      <c r="E48" s="131"/>
      <c r="F48" s="232">
        <v>58</v>
      </c>
      <c r="G48" s="150">
        <v>3</v>
      </c>
      <c r="H48" s="151">
        <v>13</v>
      </c>
      <c r="I48" s="151">
        <v>11</v>
      </c>
      <c r="J48" s="232">
        <f>SUM(G48:I48)</f>
        <v>27</v>
      </c>
      <c r="K48" s="143">
        <v>9</v>
      </c>
      <c r="L48" s="143">
        <v>8</v>
      </c>
      <c r="M48" s="143">
        <v>17</v>
      </c>
      <c r="N48" s="91">
        <f>SUM(K48:M48)</f>
        <v>34</v>
      </c>
      <c r="O48" s="233">
        <v>7</v>
      </c>
      <c r="P48" s="233">
        <v>12</v>
      </c>
      <c r="Q48" s="233">
        <v>14</v>
      </c>
      <c r="R48" s="233">
        <f>SUM(O48:Q48)</f>
        <v>33</v>
      </c>
      <c r="S48" s="92">
        <f>(R48-N48)/R48</f>
        <v>-3.0303030303030304E-2</v>
      </c>
    </row>
    <row r="49" spans="1:19" ht="15" thickBot="1" x14ac:dyDescent="0.35">
      <c r="A49" s="126" t="s">
        <v>7</v>
      </c>
      <c r="B49" s="196"/>
      <c r="C49" s="128"/>
      <c r="D49" s="129"/>
      <c r="E49" s="129"/>
      <c r="F49" s="232">
        <v>28</v>
      </c>
      <c r="G49" s="150">
        <v>2</v>
      </c>
      <c r="H49" s="151">
        <v>6</v>
      </c>
      <c r="I49" s="151">
        <v>6</v>
      </c>
      <c r="J49" s="232">
        <f>SUM(G49:I49)</f>
        <v>14</v>
      </c>
      <c r="K49" s="143">
        <v>1</v>
      </c>
      <c r="L49" s="143">
        <v>12</v>
      </c>
      <c r="M49" s="143">
        <v>0</v>
      </c>
      <c r="N49" s="91">
        <f>SUM(K49:M49)</f>
        <v>13</v>
      </c>
      <c r="O49" s="233">
        <v>1</v>
      </c>
      <c r="P49" s="233">
        <v>4</v>
      </c>
      <c r="Q49" s="233">
        <v>2</v>
      </c>
      <c r="R49" s="233">
        <f>SUM(O49:Q49)</f>
        <v>7</v>
      </c>
      <c r="S49" s="92">
        <f>(R49-N49)/R49</f>
        <v>-0.8571428571428571</v>
      </c>
    </row>
    <row r="50" spans="1:19" ht="15" thickBot="1" x14ac:dyDescent="0.35">
      <c r="A50" s="181" t="s">
        <v>29</v>
      </c>
      <c r="B50" s="194" t="s">
        <v>202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15" thickBot="1" x14ac:dyDescent="0.35">
      <c r="A51" s="102" t="s">
        <v>4</v>
      </c>
      <c r="B51" s="197"/>
      <c r="C51" s="124"/>
      <c r="D51" s="125"/>
      <c r="E51" s="125"/>
      <c r="F51" s="152">
        <v>69144</v>
      </c>
      <c r="G51" s="153">
        <v>4900</v>
      </c>
      <c r="H51" s="154">
        <v>44822</v>
      </c>
      <c r="I51" s="154">
        <v>30970</v>
      </c>
      <c r="J51" s="152">
        <f>SUM(G51:I51)</f>
        <v>80692</v>
      </c>
      <c r="K51" s="91">
        <v>5760</v>
      </c>
      <c r="L51" s="91">
        <v>9436</v>
      </c>
      <c r="M51" s="91">
        <v>9360</v>
      </c>
      <c r="N51" s="155">
        <f>SUM(K51:M51)</f>
        <v>24556</v>
      </c>
      <c r="O51" s="236" t="s">
        <v>212</v>
      </c>
      <c r="P51" s="236" t="s">
        <v>222</v>
      </c>
      <c r="Q51" s="236" t="s">
        <v>221</v>
      </c>
      <c r="R51" s="236" t="s">
        <v>224</v>
      </c>
      <c r="S51" s="92">
        <f>(R51-N51)/R51</f>
        <v>-1.8984891406987725</v>
      </c>
    </row>
    <row r="52" spans="1:19" ht="15" thickBot="1" x14ac:dyDescent="0.35">
      <c r="A52" s="127" t="s">
        <v>25</v>
      </c>
      <c r="B52" s="196"/>
      <c r="C52" s="132"/>
      <c r="D52" s="133"/>
      <c r="E52" s="133"/>
      <c r="F52" s="152">
        <v>61008</v>
      </c>
      <c r="G52" s="156">
        <v>4531</v>
      </c>
      <c r="H52" s="157">
        <v>41368</v>
      </c>
      <c r="I52" s="157">
        <v>28765</v>
      </c>
      <c r="J52" s="152">
        <f>SUM(G52:I52)</f>
        <v>74664</v>
      </c>
      <c r="K52" s="158">
        <v>5280</v>
      </c>
      <c r="L52" s="158">
        <v>9024</v>
      </c>
      <c r="M52" s="158">
        <v>8736</v>
      </c>
      <c r="N52" s="155">
        <f>SUM(K52:M52)</f>
        <v>23040</v>
      </c>
      <c r="O52" s="236" t="s">
        <v>213</v>
      </c>
      <c r="P52" s="236" t="s">
        <v>214</v>
      </c>
      <c r="Q52" s="236" t="s">
        <v>219</v>
      </c>
      <c r="R52" s="236" t="s">
        <v>223</v>
      </c>
      <c r="S52" s="92">
        <f>(R52-N52)/R52</f>
        <v>-3.6829268292682928</v>
      </c>
    </row>
    <row r="53" spans="1:19" ht="15" thickBot="1" x14ac:dyDescent="0.35">
      <c r="A53" s="127" t="s">
        <v>6</v>
      </c>
      <c r="B53" s="196"/>
      <c r="C53" s="134"/>
      <c r="D53" s="135"/>
      <c r="E53" s="135"/>
      <c r="F53" s="152">
        <v>5928</v>
      </c>
      <c r="G53" s="156">
        <v>144</v>
      </c>
      <c r="H53" s="157">
        <v>2672</v>
      </c>
      <c r="I53" s="157">
        <v>1708</v>
      </c>
      <c r="J53" s="152">
        <f>SUM(G53:I53)</f>
        <v>4524</v>
      </c>
      <c r="K53" s="143">
        <v>480</v>
      </c>
      <c r="L53" s="143">
        <v>432</v>
      </c>
      <c r="M53" s="143">
        <v>624</v>
      </c>
      <c r="N53" s="91">
        <f>SUM(K53:M53)</f>
        <v>1536</v>
      </c>
      <c r="O53" s="233">
        <v>672</v>
      </c>
      <c r="P53" s="233">
        <v>1104</v>
      </c>
      <c r="Q53" s="233">
        <v>1440</v>
      </c>
      <c r="R53" s="233">
        <v>3216</v>
      </c>
      <c r="S53" s="109">
        <f>(R53-N53)/R53</f>
        <v>0.52238805970149249</v>
      </c>
    </row>
    <row r="54" spans="1:19" ht="15" thickBot="1" x14ac:dyDescent="0.35">
      <c r="A54" s="127" t="s">
        <v>7</v>
      </c>
      <c r="B54" s="196"/>
      <c r="C54" s="132"/>
      <c r="D54" s="133"/>
      <c r="E54" s="133"/>
      <c r="F54" s="152">
        <v>2208</v>
      </c>
      <c r="G54" s="156">
        <v>225</v>
      </c>
      <c r="H54" s="157">
        <v>782</v>
      </c>
      <c r="I54" s="157">
        <v>497</v>
      </c>
      <c r="J54" s="152">
        <f>SUM(G54:I54)</f>
        <v>1504</v>
      </c>
      <c r="K54" s="143">
        <v>0</v>
      </c>
      <c r="L54" s="143">
        <v>0</v>
      </c>
      <c r="M54" s="143">
        <v>0</v>
      </c>
      <c r="N54" s="91">
        <v>0</v>
      </c>
      <c r="O54" s="233">
        <v>48</v>
      </c>
      <c r="P54" s="233">
        <v>192</v>
      </c>
      <c r="Q54" s="233">
        <v>96</v>
      </c>
      <c r="R54" s="233">
        <v>336</v>
      </c>
      <c r="S54" s="109">
        <f>(R54-N54)/R54</f>
        <v>1</v>
      </c>
    </row>
    <row r="55" spans="1:19" ht="15" thickBot="1" x14ac:dyDescent="0.35">
      <c r="A55" s="181" t="s">
        <v>30</v>
      </c>
      <c r="B55" s="194">
        <v>10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3"/>
    </row>
    <row r="56" spans="1:19" ht="15" thickBot="1" x14ac:dyDescent="0.35">
      <c r="A56" s="98" t="s">
        <v>4</v>
      </c>
      <c r="B56" s="197"/>
      <c r="C56" s="110"/>
      <c r="D56" s="111"/>
      <c r="E56" s="111"/>
      <c r="F56" s="169">
        <v>656928</v>
      </c>
      <c r="G56" s="169">
        <v>34911</v>
      </c>
      <c r="H56" s="170">
        <v>463938</v>
      </c>
      <c r="I56" s="170">
        <v>383029</v>
      </c>
      <c r="J56" s="169">
        <v>881878</v>
      </c>
      <c r="K56" s="171">
        <v>43200</v>
      </c>
      <c r="L56" s="171">
        <v>94560</v>
      </c>
      <c r="M56" s="171">
        <v>95520</v>
      </c>
      <c r="N56" s="174">
        <f>SUM(K56:M56)</f>
        <v>233280</v>
      </c>
      <c r="O56" s="237">
        <v>26904</v>
      </c>
      <c r="P56" s="237">
        <v>145892</v>
      </c>
      <c r="Q56" s="237">
        <v>123120</v>
      </c>
      <c r="R56" s="237">
        <f>SUM(O56:Q56)</f>
        <v>295916</v>
      </c>
      <c r="S56" s="109">
        <f>(R56-N56)/R56</f>
        <v>0.21166817610402952</v>
      </c>
    </row>
    <row r="57" spans="1:19" ht="15" thickBot="1" x14ac:dyDescent="0.35">
      <c r="A57" s="126" t="s">
        <v>25</v>
      </c>
      <c r="B57" s="196"/>
      <c r="C57" s="136"/>
      <c r="D57" s="137"/>
      <c r="E57" s="137"/>
      <c r="F57" s="169">
        <v>579636</v>
      </c>
      <c r="G57" s="159">
        <v>32522</v>
      </c>
      <c r="H57" s="160">
        <v>434408</v>
      </c>
      <c r="I57" s="160">
        <v>360122</v>
      </c>
      <c r="J57" s="169">
        <f>SUM(G57:I57)</f>
        <v>827052</v>
      </c>
      <c r="K57" s="161">
        <v>39600</v>
      </c>
      <c r="L57" s="161">
        <v>90240</v>
      </c>
      <c r="M57" s="161">
        <v>87360</v>
      </c>
      <c r="N57" s="172">
        <f>SUM(K57:M57)</f>
        <v>217200</v>
      </c>
      <c r="O57" s="238">
        <v>19800</v>
      </c>
      <c r="P57" s="238">
        <v>128684</v>
      </c>
      <c r="Q57" s="238">
        <v>108480</v>
      </c>
      <c r="R57" s="238">
        <f>SUM(O57:Q57)</f>
        <v>256964</v>
      </c>
      <c r="S57" s="109">
        <f>(R57-N57)/R57</f>
        <v>0.15474541180865803</v>
      </c>
    </row>
    <row r="58" spans="1:19" ht="15" thickBot="1" x14ac:dyDescent="0.35">
      <c r="A58" s="126" t="s">
        <v>6</v>
      </c>
      <c r="B58" s="196"/>
      <c r="C58" s="138"/>
      <c r="D58" s="139"/>
      <c r="E58" s="139"/>
      <c r="F58" s="169">
        <v>56316</v>
      </c>
      <c r="G58" s="159">
        <v>1378</v>
      </c>
      <c r="H58" s="160">
        <v>17279</v>
      </c>
      <c r="I58" s="160">
        <v>11881</v>
      </c>
      <c r="J58" s="169">
        <f>SUM(G58:I58)</f>
        <v>30538</v>
      </c>
      <c r="K58" s="162">
        <v>3600</v>
      </c>
      <c r="L58" s="162">
        <v>4320</v>
      </c>
      <c r="M58" s="162">
        <v>8160</v>
      </c>
      <c r="N58" s="173">
        <f>SUM(K58:M58)</f>
        <v>16080</v>
      </c>
      <c r="O58" s="239">
        <v>6384</v>
      </c>
      <c r="P58" s="239">
        <v>10488</v>
      </c>
      <c r="Q58" s="239">
        <v>13680</v>
      </c>
      <c r="R58" s="239">
        <f>SUM(O58:Q58)</f>
        <v>30552</v>
      </c>
      <c r="S58" s="109">
        <f>(R58-N58)/R58</f>
        <v>0.47368421052631576</v>
      </c>
    </row>
    <row r="59" spans="1:19" ht="15" thickBot="1" x14ac:dyDescent="0.35">
      <c r="A59" s="126" t="s">
        <v>7</v>
      </c>
      <c r="B59" s="196"/>
      <c r="C59" s="136"/>
      <c r="D59" s="137"/>
      <c r="E59" s="137"/>
      <c r="F59" s="169">
        <v>20976</v>
      </c>
      <c r="G59" s="159">
        <v>1011</v>
      </c>
      <c r="H59" s="160">
        <v>12251</v>
      </c>
      <c r="I59" s="160">
        <v>11026</v>
      </c>
      <c r="J59" s="169">
        <f>SUM(G59:I59)</f>
        <v>24288</v>
      </c>
      <c r="K59" s="143">
        <v>0</v>
      </c>
      <c r="L59" s="143">
        <v>0</v>
      </c>
      <c r="M59" s="143">
        <v>0</v>
      </c>
      <c r="N59" s="91">
        <v>0</v>
      </c>
      <c r="O59" s="239">
        <v>720</v>
      </c>
      <c r="P59" s="239">
        <v>6720</v>
      </c>
      <c r="Q59" s="240">
        <v>1960</v>
      </c>
      <c r="R59" s="239">
        <f>SUM(O59:Q59)</f>
        <v>9400</v>
      </c>
      <c r="S59" s="109">
        <f>(R59-N59)/R59</f>
        <v>1</v>
      </c>
    </row>
    <row r="60" spans="1:19" ht="15.75" customHeight="1" thickBot="1" x14ac:dyDescent="0.35">
      <c r="A60" s="185" t="s">
        <v>31</v>
      </c>
      <c r="B60" s="194">
        <v>11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3"/>
    </row>
    <row r="61" spans="1:19" ht="15" thickBot="1" x14ac:dyDescent="0.35">
      <c r="A61" s="102" t="s">
        <v>4</v>
      </c>
      <c r="B61" s="197"/>
      <c r="C61" s="107"/>
      <c r="D61" s="101"/>
      <c r="E61" s="101"/>
      <c r="F61" s="232">
        <v>68</v>
      </c>
      <c r="G61" s="230">
        <v>2</v>
      </c>
      <c r="H61" s="231">
        <v>31</v>
      </c>
      <c r="I61" s="231">
        <v>33</v>
      </c>
      <c r="J61" s="232">
        <f>SUM(G61:I61)</f>
        <v>66</v>
      </c>
      <c r="K61" s="91">
        <v>16</v>
      </c>
      <c r="L61" s="91">
        <v>36</v>
      </c>
      <c r="M61" s="91">
        <v>33</v>
      </c>
      <c r="N61" s="91">
        <f>SUM(K61:M61)</f>
        <v>85</v>
      </c>
      <c r="O61" s="233">
        <v>25</v>
      </c>
      <c r="P61" s="233">
        <v>36</v>
      </c>
      <c r="Q61" s="233">
        <v>26</v>
      </c>
      <c r="R61" s="233">
        <f>SUM(O61:Q61)</f>
        <v>87</v>
      </c>
      <c r="S61" s="109">
        <f>(R61-N61)/R61</f>
        <v>2.2988505747126436E-2</v>
      </c>
    </row>
    <row r="62" spans="1:19" ht="15" thickBot="1" x14ac:dyDescent="0.35">
      <c r="A62" s="127" t="s">
        <v>25</v>
      </c>
      <c r="B62" s="196"/>
      <c r="C62" s="122"/>
      <c r="D62" s="123"/>
      <c r="E62" s="123"/>
      <c r="F62" s="232">
        <v>64</v>
      </c>
      <c r="G62" s="230">
        <v>2</v>
      </c>
      <c r="H62" s="231">
        <v>29</v>
      </c>
      <c r="I62" s="231">
        <v>31</v>
      </c>
      <c r="J62" s="232">
        <f>SUM(G62:I62)</f>
        <v>62</v>
      </c>
      <c r="K62" s="91">
        <v>15</v>
      </c>
      <c r="L62" s="91">
        <v>33</v>
      </c>
      <c r="M62" s="91">
        <v>31</v>
      </c>
      <c r="N62" s="91">
        <f>SUM(K62:M62)</f>
        <v>79</v>
      </c>
      <c r="O62" s="233">
        <v>23</v>
      </c>
      <c r="P62" s="233">
        <v>34</v>
      </c>
      <c r="Q62" s="233">
        <v>22</v>
      </c>
      <c r="R62" s="233">
        <f>SUM(O62:Q62)</f>
        <v>79</v>
      </c>
      <c r="S62" s="109">
        <f>(R62-N62)/R62</f>
        <v>0</v>
      </c>
    </row>
    <row r="63" spans="1:19" ht="15" thickBot="1" x14ac:dyDescent="0.35">
      <c r="A63" s="127" t="s">
        <v>6</v>
      </c>
      <c r="B63" s="196"/>
      <c r="C63" s="107"/>
      <c r="D63" s="101"/>
      <c r="E63" s="101"/>
      <c r="F63" s="232">
        <v>2</v>
      </c>
      <c r="G63" s="230">
        <v>0</v>
      </c>
      <c r="H63" s="231">
        <v>1</v>
      </c>
      <c r="I63" s="231">
        <v>1</v>
      </c>
      <c r="J63" s="232">
        <f>SUM(G63:I63)</f>
        <v>2</v>
      </c>
      <c r="K63" s="91">
        <v>0</v>
      </c>
      <c r="L63" s="91">
        <v>0</v>
      </c>
      <c r="M63" s="91">
        <v>0</v>
      </c>
      <c r="N63" s="91">
        <f>SUM(K63:M63)</f>
        <v>0</v>
      </c>
      <c r="O63" s="233">
        <v>2</v>
      </c>
      <c r="P63" s="233">
        <v>2</v>
      </c>
      <c r="Q63" s="233">
        <v>4</v>
      </c>
      <c r="R63" s="233">
        <f>SUM(O63:Q63)</f>
        <v>8</v>
      </c>
      <c r="S63" s="109">
        <f>(R63-N63)/R63</f>
        <v>1</v>
      </c>
    </row>
    <row r="64" spans="1:19" ht="15" thickBot="1" x14ac:dyDescent="0.35">
      <c r="A64" s="127" t="s">
        <v>7</v>
      </c>
      <c r="B64" s="196"/>
      <c r="C64" s="122"/>
      <c r="D64" s="123"/>
      <c r="E64" s="123"/>
      <c r="F64" s="232">
        <v>2</v>
      </c>
      <c r="G64" s="230">
        <v>0</v>
      </c>
      <c r="H64" s="231">
        <v>1</v>
      </c>
      <c r="I64" s="231">
        <v>1</v>
      </c>
      <c r="J64" s="232">
        <f>SUM(G64:I64)</f>
        <v>2</v>
      </c>
      <c r="K64" s="91">
        <v>1</v>
      </c>
      <c r="L64" s="91">
        <v>3</v>
      </c>
      <c r="M64" s="91">
        <v>2</v>
      </c>
      <c r="N64" s="91">
        <f>SUM(K64:M64)</f>
        <v>6</v>
      </c>
      <c r="O64" s="233">
        <v>0</v>
      </c>
      <c r="P64" s="233">
        <v>0</v>
      </c>
      <c r="Q64" s="233">
        <v>0</v>
      </c>
      <c r="R64" s="233">
        <f>SUM(O64:Q64)</f>
        <v>0</v>
      </c>
      <c r="S64" s="92">
        <v>-1</v>
      </c>
    </row>
    <row r="65" spans="1:19" ht="15" thickBot="1" x14ac:dyDescent="0.35">
      <c r="A65" s="181" t="s">
        <v>92</v>
      </c>
      <c r="B65" s="194" t="s">
        <v>203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15" thickBot="1" x14ac:dyDescent="0.35">
      <c r="A66" s="98" t="s">
        <v>4</v>
      </c>
      <c r="B66" s="195"/>
      <c r="C66" s="90"/>
      <c r="D66" s="90"/>
      <c r="E66" s="90"/>
      <c r="F66" s="91">
        <v>362</v>
      </c>
      <c r="G66" s="91">
        <v>6</v>
      </c>
      <c r="H66" s="91">
        <v>138</v>
      </c>
      <c r="I66" s="91">
        <v>107</v>
      </c>
      <c r="J66" s="91">
        <f>SUM(G66:I66)</f>
        <v>251</v>
      </c>
      <c r="K66" s="91">
        <v>60</v>
      </c>
      <c r="L66" s="91">
        <v>133</v>
      </c>
      <c r="M66" s="91">
        <v>111</v>
      </c>
      <c r="N66" s="91">
        <f>SUM(K66:M66)</f>
        <v>304</v>
      </c>
      <c r="O66" s="233">
        <v>45</v>
      </c>
      <c r="P66" s="233">
        <v>112</v>
      </c>
      <c r="Q66" s="233">
        <v>90</v>
      </c>
      <c r="R66" s="233">
        <f>SUM(O66:Q66)</f>
        <v>247</v>
      </c>
      <c r="S66" s="92">
        <f>(R66-N66)/R66</f>
        <v>-0.23076923076923078</v>
      </c>
    </row>
    <row r="67" spans="1:19" ht="15" thickBot="1" x14ac:dyDescent="0.35">
      <c r="A67" s="126" t="s">
        <v>25</v>
      </c>
      <c r="B67" s="198"/>
      <c r="C67" s="94"/>
      <c r="D67" s="94"/>
      <c r="E67" s="94"/>
      <c r="F67" s="91">
        <v>345</v>
      </c>
      <c r="G67" s="143">
        <v>6</v>
      </c>
      <c r="H67" s="143">
        <v>129</v>
      </c>
      <c r="I67" s="143">
        <v>104</v>
      </c>
      <c r="J67" s="91">
        <f>SUM(G67:I67)</f>
        <v>239</v>
      </c>
      <c r="K67" s="143">
        <v>57</v>
      </c>
      <c r="L67" s="143">
        <v>130</v>
      </c>
      <c r="M67" s="143">
        <v>105</v>
      </c>
      <c r="N67" s="91">
        <f>SUM(K67:M67)</f>
        <v>292</v>
      </c>
      <c r="O67" s="233">
        <v>42</v>
      </c>
      <c r="P67" s="233">
        <v>108</v>
      </c>
      <c r="Q67" s="233">
        <v>80</v>
      </c>
      <c r="R67" s="233">
        <f>SUM(O67:Q67)</f>
        <v>230</v>
      </c>
      <c r="S67" s="92">
        <f>(R67-N67)/R67</f>
        <v>-0.26956521739130435</v>
      </c>
    </row>
    <row r="68" spans="1:19" ht="15" thickBot="1" x14ac:dyDescent="0.35">
      <c r="A68" s="126" t="s">
        <v>6</v>
      </c>
      <c r="B68" s="198"/>
      <c r="C68" s="95"/>
      <c r="D68" s="95"/>
      <c r="E68" s="95"/>
      <c r="F68" s="91">
        <v>4</v>
      </c>
      <c r="G68" s="143">
        <v>0</v>
      </c>
      <c r="H68" s="143">
        <v>2</v>
      </c>
      <c r="I68" s="143">
        <v>2</v>
      </c>
      <c r="J68" s="91">
        <f>SUM(G68:I68)</f>
        <v>4</v>
      </c>
      <c r="K68" s="143">
        <v>0</v>
      </c>
      <c r="L68" s="143">
        <v>0</v>
      </c>
      <c r="M68" s="143">
        <v>0</v>
      </c>
      <c r="N68" s="91">
        <f>SUM(K68:M68)</f>
        <v>0</v>
      </c>
      <c r="O68" s="233">
        <v>3</v>
      </c>
      <c r="P68" s="233">
        <v>4</v>
      </c>
      <c r="Q68" s="233">
        <v>10</v>
      </c>
      <c r="R68" s="233">
        <f>SUM(O68:Q68)</f>
        <v>17</v>
      </c>
      <c r="S68" s="109">
        <f>(R68-N68)/R68</f>
        <v>1</v>
      </c>
    </row>
    <row r="69" spans="1:19" ht="15" thickBot="1" x14ac:dyDescent="0.35">
      <c r="A69" s="126" t="s">
        <v>7</v>
      </c>
      <c r="B69" s="198"/>
      <c r="C69" s="94"/>
      <c r="D69" s="94"/>
      <c r="E69" s="94"/>
      <c r="F69" s="91">
        <v>13</v>
      </c>
      <c r="G69" s="143">
        <v>0</v>
      </c>
      <c r="H69" s="143">
        <v>7</v>
      </c>
      <c r="I69" s="143">
        <v>1</v>
      </c>
      <c r="J69" s="91">
        <f>SUM(G69:I69)</f>
        <v>8</v>
      </c>
      <c r="K69" s="143">
        <v>3</v>
      </c>
      <c r="L69" s="143">
        <v>3</v>
      </c>
      <c r="M69" s="143">
        <v>6</v>
      </c>
      <c r="N69" s="91">
        <f>SUM(K69:M69)</f>
        <v>12</v>
      </c>
      <c r="O69" s="233">
        <v>0</v>
      </c>
      <c r="P69" s="233">
        <v>0</v>
      </c>
      <c r="Q69" s="233">
        <v>0</v>
      </c>
      <c r="R69" s="233">
        <f>SUM(O69:Q69)</f>
        <v>0</v>
      </c>
      <c r="S69" s="92">
        <v>-1</v>
      </c>
    </row>
    <row r="70" spans="1:19" ht="15.75" customHeight="1" thickBot="1" x14ac:dyDescent="0.35">
      <c r="A70" s="207" t="s">
        <v>90</v>
      </c>
      <c r="B70" s="199" t="s">
        <v>204</v>
      </c>
      <c r="C70" s="177"/>
      <c r="D70" s="177"/>
      <c r="E70" s="177"/>
      <c r="F70" s="177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2"/>
    </row>
    <row r="71" spans="1:19" ht="15.75" customHeight="1" thickBot="1" x14ac:dyDescent="0.35">
      <c r="A71" s="114" t="s">
        <v>91</v>
      </c>
      <c r="B71" s="200"/>
      <c r="C71" s="129" t="s">
        <v>190</v>
      </c>
      <c r="D71" s="129" t="s">
        <v>190</v>
      </c>
      <c r="E71" s="129" t="s">
        <v>190</v>
      </c>
      <c r="F71" s="231">
        <v>260</v>
      </c>
      <c r="G71" s="151" t="s">
        <v>190</v>
      </c>
      <c r="H71" s="151" t="s">
        <v>190</v>
      </c>
      <c r="I71" s="151" t="s">
        <v>190</v>
      </c>
      <c r="J71" s="231">
        <v>177</v>
      </c>
      <c r="K71" s="143">
        <v>49</v>
      </c>
      <c r="L71" s="143">
        <v>84</v>
      </c>
      <c r="M71" s="143">
        <v>68</v>
      </c>
      <c r="N71" s="91">
        <f>SUM(K71:M71)</f>
        <v>201</v>
      </c>
      <c r="O71" s="233">
        <v>17</v>
      </c>
      <c r="P71" s="233">
        <v>59.25</v>
      </c>
      <c r="Q71" s="233">
        <v>30</v>
      </c>
      <c r="R71" s="233">
        <f>SUM(O71:Q71)</f>
        <v>106.25</v>
      </c>
      <c r="S71" s="92">
        <f>(R71-N71)/R71</f>
        <v>-0.8917647058823529</v>
      </c>
    </row>
    <row r="72" spans="1:19" ht="15" thickBot="1" x14ac:dyDescent="0.35">
      <c r="A72" s="181" t="s">
        <v>32</v>
      </c>
      <c r="B72" s="194">
        <v>12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3"/>
    </row>
    <row r="73" spans="1:19" ht="15" thickBot="1" x14ac:dyDescent="0.35">
      <c r="A73" s="102" t="s">
        <v>33</v>
      </c>
      <c r="B73" s="195"/>
      <c r="C73" s="94"/>
      <c r="D73" s="94"/>
      <c r="E73" s="94"/>
      <c r="F73" s="91">
        <v>31</v>
      </c>
      <c r="G73" s="143">
        <v>0</v>
      </c>
      <c r="H73" s="143">
        <v>381</v>
      </c>
      <c r="I73" s="143">
        <v>29</v>
      </c>
      <c r="J73" s="91">
        <f>SUM(G73:I73)</f>
        <v>410</v>
      </c>
      <c r="K73" s="143">
        <v>65</v>
      </c>
      <c r="L73" s="143">
        <v>47</v>
      </c>
      <c r="M73" s="143">
        <v>7</v>
      </c>
      <c r="N73" s="91">
        <f>SUM(K73:M73)</f>
        <v>119</v>
      </c>
      <c r="O73" s="233">
        <v>15</v>
      </c>
      <c r="P73" s="233">
        <v>42</v>
      </c>
      <c r="Q73" s="233">
        <v>23</v>
      </c>
      <c r="R73" s="233">
        <v>80</v>
      </c>
      <c r="S73" s="92">
        <f>(R73-N73)/R73</f>
        <v>-0.48749999999999999</v>
      </c>
    </row>
    <row r="74" spans="1:19" ht="15" thickBot="1" x14ac:dyDescent="0.35">
      <c r="A74" s="102" t="s">
        <v>192</v>
      </c>
      <c r="B74" s="200"/>
      <c r="C74" s="129" t="s">
        <v>190</v>
      </c>
      <c r="D74" s="129" t="s">
        <v>190</v>
      </c>
      <c r="E74" s="129" t="s">
        <v>190</v>
      </c>
      <c r="F74" s="231" t="s">
        <v>190</v>
      </c>
      <c r="G74" s="151" t="s">
        <v>190</v>
      </c>
      <c r="H74" s="151" t="s">
        <v>190</v>
      </c>
      <c r="I74" s="151" t="s">
        <v>190</v>
      </c>
      <c r="J74" s="231" t="s">
        <v>190</v>
      </c>
      <c r="K74" s="143">
        <v>54</v>
      </c>
      <c r="L74" s="143">
        <v>25</v>
      </c>
      <c r="M74" s="143">
        <v>4</v>
      </c>
      <c r="N74" s="91">
        <v>83</v>
      </c>
      <c r="O74" s="233">
        <v>12</v>
      </c>
      <c r="P74" s="233">
        <v>8</v>
      </c>
      <c r="Q74" s="233">
        <v>6</v>
      </c>
      <c r="R74" s="233">
        <v>26</v>
      </c>
      <c r="S74" s="92">
        <f>(R74-N74)/R74</f>
        <v>-2.1923076923076925</v>
      </c>
    </row>
    <row r="75" spans="1:19" ht="29.4" thickBot="1" x14ac:dyDescent="0.35">
      <c r="A75" s="115" t="s">
        <v>34</v>
      </c>
      <c r="B75" s="201"/>
      <c r="C75" s="140"/>
      <c r="D75" s="140"/>
      <c r="E75" s="140"/>
      <c r="F75" s="163">
        <v>120</v>
      </c>
      <c r="G75" s="158">
        <v>0</v>
      </c>
      <c r="H75" s="158">
        <v>1146</v>
      </c>
      <c r="I75" s="158">
        <v>62</v>
      </c>
      <c r="J75" s="163">
        <v>1208</v>
      </c>
      <c r="K75" s="143">
        <v>1522</v>
      </c>
      <c r="L75" s="143">
        <v>1457</v>
      </c>
      <c r="M75" s="143">
        <v>6</v>
      </c>
      <c r="N75" s="163">
        <v>2975</v>
      </c>
      <c r="O75" s="243">
        <v>28</v>
      </c>
      <c r="P75" s="243">
        <v>16</v>
      </c>
      <c r="Q75" s="243">
        <v>42</v>
      </c>
      <c r="R75" s="243">
        <v>181</v>
      </c>
      <c r="S75" s="92">
        <f>(R75-N75)/R75</f>
        <v>-15.436464088397789</v>
      </c>
    </row>
    <row r="76" spans="1:19" ht="15" thickBot="1" x14ac:dyDescent="0.35">
      <c r="A76" s="181" t="s">
        <v>95</v>
      </c>
      <c r="B76" s="194">
        <v>13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3"/>
    </row>
    <row r="77" spans="1:19" ht="29.4" thickBot="1" x14ac:dyDescent="0.35">
      <c r="A77" s="98" t="s">
        <v>35</v>
      </c>
      <c r="B77" s="195"/>
      <c r="C77" s="95"/>
      <c r="D77" s="95"/>
      <c r="E77" s="95"/>
      <c r="F77" s="91">
        <v>77</v>
      </c>
      <c r="G77" s="143">
        <v>0</v>
      </c>
      <c r="H77" s="143">
        <v>23</v>
      </c>
      <c r="I77" s="143">
        <v>17</v>
      </c>
      <c r="J77" s="91">
        <f>SUM(G77:I77)</f>
        <v>40</v>
      </c>
      <c r="K77" s="143">
        <v>0</v>
      </c>
      <c r="L77" s="143">
        <v>25</v>
      </c>
      <c r="M77" s="143">
        <v>28</v>
      </c>
      <c r="N77" s="91">
        <f>SUM(K77:M77)</f>
        <v>53</v>
      </c>
      <c r="O77" s="233">
        <v>0</v>
      </c>
      <c r="P77" s="233">
        <v>14</v>
      </c>
      <c r="Q77" s="233">
        <v>14</v>
      </c>
      <c r="R77" s="233">
        <v>28</v>
      </c>
      <c r="S77" s="92">
        <f>(R77-N77)/R77</f>
        <v>-0.8928571428571429</v>
      </c>
    </row>
    <row r="78" spans="1:19" ht="15" thickBot="1" x14ac:dyDescent="0.35">
      <c r="A78" s="98" t="s">
        <v>36</v>
      </c>
      <c r="B78" s="195"/>
      <c r="C78" s="94"/>
      <c r="D78" s="94"/>
      <c r="E78" s="94"/>
      <c r="F78" s="91">
        <v>280</v>
      </c>
      <c r="G78" s="143">
        <v>0</v>
      </c>
      <c r="H78" s="143">
        <v>47</v>
      </c>
      <c r="I78" s="143">
        <v>31</v>
      </c>
      <c r="J78" s="91">
        <f>SUM(G78:I78)</f>
        <v>78</v>
      </c>
      <c r="K78" s="143">
        <v>0</v>
      </c>
      <c r="L78" s="143">
        <v>25</v>
      </c>
      <c r="M78" s="143">
        <v>52</v>
      </c>
      <c r="N78" s="91">
        <f>SUM(K78:M78)</f>
        <v>77</v>
      </c>
      <c r="O78" s="233">
        <v>0</v>
      </c>
      <c r="P78" s="233">
        <v>12.5</v>
      </c>
      <c r="Q78" s="233">
        <v>32.5</v>
      </c>
      <c r="R78" s="233">
        <v>45</v>
      </c>
      <c r="S78" s="92">
        <f>(R78-N78)/R78</f>
        <v>-0.71111111111111114</v>
      </c>
    </row>
    <row r="79" spans="1:19" ht="15" thickBot="1" x14ac:dyDescent="0.35">
      <c r="A79" s="98" t="s">
        <v>37</v>
      </c>
      <c r="B79" s="195"/>
      <c r="C79" s="95"/>
      <c r="D79" s="95"/>
      <c r="E79" s="95"/>
      <c r="F79" s="91">
        <v>109</v>
      </c>
      <c r="G79" s="143">
        <v>0</v>
      </c>
      <c r="H79" s="143">
        <v>19</v>
      </c>
      <c r="I79" s="143">
        <v>17</v>
      </c>
      <c r="J79" s="91">
        <f>SUM(G79:I79)</f>
        <v>36</v>
      </c>
      <c r="K79" s="143">
        <v>0</v>
      </c>
      <c r="L79" s="143">
        <v>0</v>
      </c>
      <c r="M79" s="143">
        <v>0</v>
      </c>
      <c r="N79" s="91">
        <v>0</v>
      </c>
      <c r="O79" s="233">
        <v>0</v>
      </c>
      <c r="P79" s="233">
        <v>0</v>
      </c>
      <c r="Q79" s="233">
        <v>0</v>
      </c>
      <c r="R79" s="233">
        <v>0</v>
      </c>
      <c r="S79" s="109">
        <v>0</v>
      </c>
    </row>
    <row r="80" spans="1:19" ht="15.75" customHeight="1" thickBot="1" x14ac:dyDescent="0.35">
      <c r="A80" s="185" t="s">
        <v>38</v>
      </c>
      <c r="B80" s="194">
        <v>14</v>
      </c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3"/>
    </row>
    <row r="81" spans="1:19" ht="29.4" thickBot="1" x14ac:dyDescent="0.35">
      <c r="A81" s="102" t="s">
        <v>39</v>
      </c>
      <c r="B81" s="195"/>
      <c r="C81" s="95"/>
      <c r="D81" s="95"/>
      <c r="E81" s="95"/>
      <c r="F81" s="91">
        <v>189</v>
      </c>
      <c r="G81" s="143">
        <v>55</v>
      </c>
      <c r="H81" s="143">
        <v>83</v>
      </c>
      <c r="I81" s="143">
        <v>84</v>
      </c>
      <c r="J81" s="91">
        <f>SUM(G81:I81)</f>
        <v>222</v>
      </c>
      <c r="K81" s="143">
        <v>35</v>
      </c>
      <c r="L81" s="143">
        <v>86</v>
      </c>
      <c r="M81" s="143">
        <v>54</v>
      </c>
      <c r="N81" s="91">
        <f>SUM(K81:M81)</f>
        <v>175</v>
      </c>
      <c r="O81" s="233">
        <v>66</v>
      </c>
      <c r="P81" s="233">
        <v>133</v>
      </c>
      <c r="Q81" s="233">
        <v>63</v>
      </c>
      <c r="R81" s="233">
        <f>SUM(O81:Q81)</f>
        <v>262</v>
      </c>
      <c r="S81" s="109">
        <f>(R81-N81)/R81</f>
        <v>0.33206106870229007</v>
      </c>
    </row>
    <row r="82" spans="1:19" ht="29.4" thickBot="1" x14ac:dyDescent="0.35">
      <c r="A82" s="102" t="s">
        <v>40</v>
      </c>
      <c r="B82" s="195"/>
      <c r="C82" s="94"/>
      <c r="D82" s="94"/>
      <c r="E82" s="94"/>
      <c r="F82" s="91">
        <v>570</v>
      </c>
      <c r="G82" s="143">
        <v>142</v>
      </c>
      <c r="H82" s="143">
        <v>204</v>
      </c>
      <c r="I82" s="143">
        <v>192</v>
      </c>
      <c r="J82" s="91">
        <f>SUM(G82:I82)</f>
        <v>538</v>
      </c>
      <c r="K82" s="143">
        <v>58</v>
      </c>
      <c r="L82" s="143">
        <v>187</v>
      </c>
      <c r="M82" s="143">
        <v>124</v>
      </c>
      <c r="N82" s="91">
        <f>SUM(K82:M82)</f>
        <v>369</v>
      </c>
      <c r="O82" s="233">
        <v>156</v>
      </c>
      <c r="P82" s="233">
        <v>291</v>
      </c>
      <c r="Q82" s="233">
        <v>106</v>
      </c>
      <c r="R82" s="233">
        <f>SUM(O82:Q82)</f>
        <v>553</v>
      </c>
      <c r="S82" s="109">
        <f>(R82-N82)/R82</f>
        <v>0.33273056057866185</v>
      </c>
    </row>
    <row r="83" spans="1:19" ht="29.4" thickBot="1" x14ac:dyDescent="0.35">
      <c r="A83" s="102" t="s">
        <v>41</v>
      </c>
      <c r="B83" s="195"/>
      <c r="C83" s="95"/>
      <c r="D83" s="95"/>
      <c r="E83" s="95"/>
      <c r="F83" s="91">
        <v>311</v>
      </c>
      <c r="G83" s="143">
        <v>42</v>
      </c>
      <c r="H83" s="143">
        <v>138</v>
      </c>
      <c r="I83" s="143">
        <v>122</v>
      </c>
      <c r="J83" s="91">
        <f>SUM(G83:I83)</f>
        <v>302</v>
      </c>
      <c r="K83" s="143">
        <v>48</v>
      </c>
      <c r="L83" s="143">
        <v>120</v>
      </c>
      <c r="M83" s="143">
        <v>66</v>
      </c>
      <c r="N83" s="91">
        <f>SUM(K83:M83)</f>
        <v>234</v>
      </c>
      <c r="O83" s="233">
        <v>48</v>
      </c>
      <c r="P83" s="233">
        <v>106</v>
      </c>
      <c r="Q83" s="233">
        <v>106</v>
      </c>
      <c r="R83" s="233">
        <f>SUM(O83:Q83)</f>
        <v>260</v>
      </c>
      <c r="S83" s="109">
        <f>(R83-N83)/R83</f>
        <v>0.1</v>
      </c>
    </row>
    <row r="84" spans="1:19" ht="15" thickBot="1" x14ac:dyDescent="0.35">
      <c r="A84" s="181" t="s">
        <v>42</v>
      </c>
      <c r="B84" s="194">
        <v>15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3"/>
    </row>
    <row r="85" spans="1:19" ht="15" thickBot="1" x14ac:dyDescent="0.35">
      <c r="A85" s="98" t="s">
        <v>43</v>
      </c>
      <c r="B85" s="197"/>
      <c r="C85" s="268">
        <v>59720.59</v>
      </c>
      <c r="D85" s="269"/>
      <c r="E85" s="269"/>
      <c r="F85" s="270"/>
      <c r="G85" s="268">
        <v>89460.23</v>
      </c>
      <c r="H85" s="269"/>
      <c r="I85" s="269"/>
      <c r="J85" s="270"/>
      <c r="K85" s="271" t="s">
        <v>197</v>
      </c>
      <c r="L85" s="272"/>
      <c r="M85" s="272"/>
      <c r="N85" s="273"/>
      <c r="O85" s="282" t="s">
        <v>220</v>
      </c>
      <c r="P85" s="283"/>
      <c r="Q85" s="283"/>
      <c r="R85" s="284"/>
      <c r="S85" s="113"/>
    </row>
    <row r="86" spans="1:19" ht="15.75" customHeight="1" thickBot="1" x14ac:dyDescent="0.35">
      <c r="A86" s="185" t="s">
        <v>191</v>
      </c>
      <c r="B86" s="194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3"/>
    </row>
    <row r="87" spans="1:19" ht="15" thickBot="1" x14ac:dyDescent="0.35">
      <c r="A87" s="11" t="s">
        <v>89</v>
      </c>
      <c r="B87" s="209">
        <v>16</v>
      </c>
      <c r="C87" s="293"/>
      <c r="D87" s="294"/>
      <c r="E87" s="294"/>
      <c r="F87" s="295"/>
      <c r="G87" s="266">
        <v>41</v>
      </c>
      <c r="H87" s="267"/>
      <c r="I87" s="267"/>
      <c r="J87" s="267"/>
      <c r="K87" s="266">
        <v>37</v>
      </c>
      <c r="L87" s="267"/>
      <c r="M87" s="267"/>
      <c r="N87" s="267"/>
      <c r="O87" s="287">
        <v>31</v>
      </c>
      <c r="P87" s="288"/>
      <c r="Q87" s="288"/>
      <c r="R87" s="289"/>
      <c r="S87" s="92">
        <v>-0.16</v>
      </c>
    </row>
    <row r="88" spans="1:19" ht="15" thickBot="1" x14ac:dyDescent="0.35">
      <c r="A88" s="102" t="s">
        <v>44</v>
      </c>
      <c r="B88" s="197"/>
      <c r="C88" s="268">
        <v>251699</v>
      </c>
      <c r="D88" s="277"/>
      <c r="E88" s="277"/>
      <c r="F88" s="278"/>
      <c r="G88" s="268">
        <v>266799</v>
      </c>
      <c r="H88" s="277"/>
      <c r="I88" s="277"/>
      <c r="J88" s="278"/>
      <c r="K88" s="268">
        <v>130571</v>
      </c>
      <c r="L88" s="269"/>
      <c r="M88" s="269"/>
      <c r="N88" s="270"/>
      <c r="O88" s="290">
        <v>89029</v>
      </c>
      <c r="P88" s="291"/>
      <c r="Q88" s="291"/>
      <c r="R88" s="292"/>
      <c r="S88" s="92">
        <v>-0.32</v>
      </c>
    </row>
    <row r="89" spans="1:19" ht="15" thickBot="1" x14ac:dyDescent="0.35">
      <c r="A89" s="181" t="s">
        <v>45</v>
      </c>
      <c r="B89" s="194">
        <v>17</v>
      </c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3"/>
    </row>
    <row r="90" spans="1:19" ht="15" thickBot="1" x14ac:dyDescent="0.35">
      <c r="A90" s="98" t="s">
        <v>46</v>
      </c>
      <c r="B90" s="202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7"/>
    </row>
    <row r="91" spans="1:19" ht="15" thickBot="1" x14ac:dyDescent="0.35">
      <c r="A91" s="126" t="s">
        <v>96</v>
      </c>
      <c r="B91" s="203"/>
      <c r="C91" s="141"/>
      <c r="D91" s="141"/>
      <c r="E91" s="141"/>
      <c r="F91" s="164"/>
      <c r="G91" s="165">
        <v>2</v>
      </c>
      <c r="H91" s="165">
        <v>8</v>
      </c>
      <c r="I91" s="165">
        <v>4</v>
      </c>
      <c r="J91" s="164">
        <f>SUM(G91:I91)</f>
        <v>14</v>
      </c>
      <c r="K91" s="165">
        <v>3</v>
      </c>
      <c r="L91" s="165">
        <v>2</v>
      </c>
      <c r="M91" s="165">
        <v>4</v>
      </c>
      <c r="N91" s="164">
        <f>SUM(K91:M91)</f>
        <v>9</v>
      </c>
      <c r="O91" s="164">
        <v>6</v>
      </c>
      <c r="P91" s="164">
        <v>1</v>
      </c>
      <c r="Q91" s="164">
        <v>2</v>
      </c>
      <c r="R91" s="164">
        <f>SUM(O91:Q91)</f>
        <v>9</v>
      </c>
      <c r="S91" s="256">
        <f>(R91-N91)/R91</f>
        <v>0</v>
      </c>
    </row>
    <row r="92" spans="1:19" ht="15" thickBot="1" x14ac:dyDescent="0.35">
      <c r="A92" s="126" t="s">
        <v>48</v>
      </c>
      <c r="B92" s="203"/>
      <c r="C92" s="112">
        <v>28</v>
      </c>
      <c r="D92" s="112">
        <v>66</v>
      </c>
      <c r="E92" s="112">
        <v>81</v>
      </c>
      <c r="F92" s="166">
        <v>175</v>
      </c>
      <c r="G92" s="167">
        <v>50</v>
      </c>
      <c r="H92" s="167">
        <v>62</v>
      </c>
      <c r="I92" s="167">
        <v>81</v>
      </c>
      <c r="J92" s="166">
        <v>193</v>
      </c>
      <c r="K92" s="167">
        <v>49</v>
      </c>
      <c r="L92" s="167">
        <v>66</v>
      </c>
      <c r="M92" s="167">
        <v>95</v>
      </c>
      <c r="N92" s="166">
        <f>SUM(K92:M92)</f>
        <v>210</v>
      </c>
      <c r="O92" s="166">
        <v>61</v>
      </c>
      <c r="P92" s="166">
        <v>71</v>
      </c>
      <c r="Q92" s="166">
        <v>76</v>
      </c>
      <c r="R92" s="166">
        <f>SUM(O92:Q92)</f>
        <v>208</v>
      </c>
      <c r="S92" s="255">
        <f>(R92-N92)/R92</f>
        <v>-9.6153846153846159E-3</v>
      </c>
    </row>
    <row r="93" spans="1:19" ht="15" thickBot="1" x14ac:dyDescent="0.35">
      <c r="A93" s="126" t="s">
        <v>49</v>
      </c>
      <c r="B93" s="203"/>
      <c r="C93" s="113">
        <v>7</v>
      </c>
      <c r="D93" s="113">
        <v>9</v>
      </c>
      <c r="E93" s="113">
        <v>8</v>
      </c>
      <c r="F93" s="166">
        <v>24</v>
      </c>
      <c r="G93" s="167">
        <v>12</v>
      </c>
      <c r="H93" s="167">
        <v>11</v>
      </c>
      <c r="I93" s="167">
        <v>23</v>
      </c>
      <c r="J93" s="166">
        <v>46</v>
      </c>
      <c r="K93" s="167">
        <v>9</v>
      </c>
      <c r="L93" s="167">
        <v>10</v>
      </c>
      <c r="M93" s="167">
        <v>15</v>
      </c>
      <c r="N93" s="166">
        <f>SUM(K93:M93)</f>
        <v>34</v>
      </c>
      <c r="O93" s="166">
        <v>6</v>
      </c>
      <c r="P93" s="166">
        <v>8</v>
      </c>
      <c r="Q93" s="166">
        <v>17</v>
      </c>
      <c r="R93" s="166">
        <f>SUM(O93:Q93)</f>
        <v>31</v>
      </c>
      <c r="S93" s="255">
        <f>(R93-N93)/R93</f>
        <v>-9.6774193548387094E-2</v>
      </c>
    </row>
    <row r="94" spans="1:19" ht="15" thickBot="1" x14ac:dyDescent="0.35">
      <c r="A94" s="126" t="s">
        <v>50</v>
      </c>
      <c r="B94" s="203"/>
      <c r="C94" s="112">
        <v>0</v>
      </c>
      <c r="D94" s="112">
        <v>0</v>
      </c>
      <c r="E94" s="112">
        <v>1</v>
      </c>
      <c r="F94" s="166">
        <v>1</v>
      </c>
      <c r="G94" s="167">
        <v>0</v>
      </c>
      <c r="H94" s="167">
        <v>1</v>
      </c>
      <c r="I94" s="167">
        <v>0</v>
      </c>
      <c r="J94" s="166">
        <v>1</v>
      </c>
      <c r="K94" s="167">
        <v>2</v>
      </c>
      <c r="L94" s="167">
        <v>1</v>
      </c>
      <c r="M94" s="167">
        <v>0</v>
      </c>
      <c r="N94" s="166">
        <f>SUM(K94:M94)</f>
        <v>3</v>
      </c>
      <c r="O94" s="166">
        <v>3</v>
      </c>
      <c r="P94" s="166">
        <v>1</v>
      </c>
      <c r="Q94" s="166">
        <v>1</v>
      </c>
      <c r="R94" s="166">
        <f>SUM(O94:Q94)</f>
        <v>5</v>
      </c>
      <c r="S94" s="255">
        <f>(R94-N94)/R94</f>
        <v>0.4</v>
      </c>
    </row>
    <row r="95" spans="1:19" ht="15" thickBot="1" x14ac:dyDescent="0.35">
      <c r="A95" s="126" t="s">
        <v>51</v>
      </c>
      <c r="B95" s="203"/>
      <c r="C95" s="113">
        <v>0</v>
      </c>
      <c r="D95" s="113">
        <v>0</v>
      </c>
      <c r="E95" s="113">
        <v>0</v>
      </c>
      <c r="F95" s="166">
        <v>2</v>
      </c>
      <c r="G95" s="167">
        <v>0</v>
      </c>
      <c r="H95" s="167">
        <v>0</v>
      </c>
      <c r="I95" s="167">
        <v>4</v>
      </c>
      <c r="J95" s="166">
        <v>4</v>
      </c>
      <c r="K95" s="167">
        <v>0</v>
      </c>
      <c r="L95" s="167">
        <v>0</v>
      </c>
      <c r="M95" s="167">
        <v>2</v>
      </c>
      <c r="N95" s="166">
        <f>SUM(K95:M95)</f>
        <v>2</v>
      </c>
      <c r="O95" s="166">
        <v>0</v>
      </c>
      <c r="P95" s="166">
        <v>0</v>
      </c>
      <c r="Q95" s="166">
        <v>2</v>
      </c>
      <c r="R95" s="166">
        <f>SUM(O95:Q95)</f>
        <v>2</v>
      </c>
      <c r="S95" s="255">
        <f>(R95-N95)/R95</f>
        <v>0</v>
      </c>
    </row>
    <row r="96" spans="1:19" ht="15.75" customHeight="1" thickBot="1" x14ac:dyDescent="0.35">
      <c r="A96" s="186" t="s">
        <v>186</v>
      </c>
      <c r="B96" s="204"/>
      <c r="C96" s="184"/>
      <c r="D96" s="184"/>
      <c r="E96" s="184"/>
      <c r="F96" s="184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9"/>
    </row>
    <row r="97" spans="1:23" ht="15" thickBot="1" x14ac:dyDescent="0.35">
      <c r="A97" s="114" t="s">
        <v>96</v>
      </c>
      <c r="B97" s="210" t="s">
        <v>206</v>
      </c>
      <c r="C97" s="95"/>
      <c r="D97" s="95"/>
      <c r="E97" s="95"/>
      <c r="F97" s="91" t="s">
        <v>190</v>
      </c>
      <c r="G97" s="143">
        <v>3.01</v>
      </c>
      <c r="H97" s="143">
        <v>3.05</v>
      </c>
      <c r="I97" s="143">
        <v>3.39</v>
      </c>
      <c r="J97" s="91">
        <f>SUM(G97:I97)/3</f>
        <v>3.15</v>
      </c>
      <c r="K97" s="143">
        <v>3.01</v>
      </c>
      <c r="L97" s="143">
        <v>2.75</v>
      </c>
      <c r="M97" s="143">
        <v>2.87</v>
      </c>
      <c r="N97" s="213">
        <f>SUM(K97:M97)/3</f>
        <v>2.8766666666666665</v>
      </c>
      <c r="O97" s="212">
        <v>2.9969999999999999</v>
      </c>
      <c r="P97" s="212">
        <v>3.129</v>
      </c>
      <c r="Q97" s="212">
        <v>3.24</v>
      </c>
      <c r="R97" s="257">
        <f>SUM(O97:Q97)/3</f>
        <v>3.1219999999999999</v>
      </c>
      <c r="S97" s="118"/>
    </row>
    <row r="98" spans="1:23" ht="15" thickBot="1" x14ac:dyDescent="0.35">
      <c r="A98" s="114" t="s">
        <v>48</v>
      </c>
      <c r="B98" s="197"/>
      <c r="C98" s="95"/>
      <c r="D98" s="95"/>
      <c r="E98" s="95"/>
      <c r="F98" s="91" t="s">
        <v>190</v>
      </c>
      <c r="G98" s="143">
        <v>3.01</v>
      </c>
      <c r="H98" s="143">
        <v>3.03</v>
      </c>
      <c r="I98" s="143">
        <v>3.17</v>
      </c>
      <c r="J98" s="91">
        <f>SUM(G98:I98)/3</f>
        <v>3.07</v>
      </c>
      <c r="K98" s="143">
        <v>3.11</v>
      </c>
      <c r="L98" s="143">
        <v>3.07</v>
      </c>
      <c r="M98" s="143">
        <v>3.13</v>
      </c>
      <c r="N98" s="213">
        <f>SUM(K98:M98)/3</f>
        <v>3.1033333333333331</v>
      </c>
      <c r="O98" s="212">
        <v>3.0790000000000002</v>
      </c>
      <c r="P98" s="212">
        <v>3.1150000000000002</v>
      </c>
      <c r="Q98" s="212">
        <v>3.165</v>
      </c>
      <c r="R98" s="257">
        <f>SUM(O98:Q98)/3</f>
        <v>3.1196666666666673</v>
      </c>
      <c r="S98" s="118"/>
    </row>
    <row r="99" spans="1:23" ht="15" thickBot="1" x14ac:dyDescent="0.35">
      <c r="A99" s="114" t="s">
        <v>49</v>
      </c>
      <c r="B99" s="197"/>
      <c r="C99" s="95"/>
      <c r="D99" s="95"/>
      <c r="E99" s="95"/>
      <c r="F99" s="91" t="s">
        <v>190</v>
      </c>
      <c r="G99" s="143">
        <v>3.62</v>
      </c>
      <c r="H99" s="143">
        <v>3.77</v>
      </c>
      <c r="I99" s="143">
        <v>3.58</v>
      </c>
      <c r="J99" s="168">
        <f>SUM(G99:I99)/3</f>
        <v>3.6566666666666667</v>
      </c>
      <c r="K99" s="143">
        <v>3.54</v>
      </c>
      <c r="L99" s="143">
        <v>3.75</v>
      </c>
      <c r="M99" s="143">
        <v>3.78</v>
      </c>
      <c r="N99" s="212">
        <f>SUM(K99:M99)/3</f>
        <v>3.69</v>
      </c>
      <c r="O99" s="212">
        <v>3.379</v>
      </c>
      <c r="P99" s="212">
        <v>3.5259999999999998</v>
      </c>
      <c r="Q99" s="212">
        <v>3.7759999999999998</v>
      </c>
      <c r="R99" s="257">
        <f>SUM(O99:Q99)/3</f>
        <v>3.5603333333333329</v>
      </c>
      <c r="S99" s="118"/>
    </row>
    <row r="100" spans="1:23" ht="15" thickBot="1" x14ac:dyDescent="0.35">
      <c r="A100" s="114" t="s">
        <v>50</v>
      </c>
      <c r="B100" s="197"/>
      <c r="C100" s="95"/>
      <c r="D100" s="95"/>
      <c r="E100" s="95"/>
      <c r="F100" s="91" t="s">
        <v>190</v>
      </c>
      <c r="G100" s="143" t="s">
        <v>56</v>
      </c>
      <c r="H100" s="143">
        <v>3.44</v>
      </c>
      <c r="I100" s="143" t="s">
        <v>56</v>
      </c>
      <c r="J100" s="91">
        <v>3.44</v>
      </c>
      <c r="K100" s="143">
        <v>3.61</v>
      </c>
      <c r="L100" s="143">
        <v>3.69</v>
      </c>
      <c r="M100" s="143" t="s">
        <v>56</v>
      </c>
      <c r="N100" s="212">
        <f>SUM(K100:M100)/2</f>
        <v>3.65</v>
      </c>
      <c r="O100" s="212">
        <v>3.87</v>
      </c>
      <c r="P100" s="212">
        <v>3.8940000000000001</v>
      </c>
      <c r="Q100" s="212">
        <v>3.7549999999999999</v>
      </c>
      <c r="R100" s="257">
        <f>SUM(O100:Q100)/3</f>
        <v>3.8396666666666666</v>
      </c>
      <c r="S100" s="118"/>
    </row>
    <row r="101" spans="1:23" ht="15" thickBot="1" x14ac:dyDescent="0.35">
      <c r="A101" s="114" t="s">
        <v>51</v>
      </c>
      <c r="B101" s="197"/>
      <c r="C101" s="95"/>
      <c r="D101" s="95"/>
      <c r="E101" s="95"/>
      <c r="F101" s="91" t="s">
        <v>190</v>
      </c>
      <c r="G101" s="143" t="s">
        <v>56</v>
      </c>
      <c r="H101" s="143" t="s">
        <v>56</v>
      </c>
      <c r="I101" s="143" t="s">
        <v>56</v>
      </c>
      <c r="J101" s="91" t="s">
        <v>56</v>
      </c>
      <c r="K101" s="143" t="s">
        <v>56</v>
      </c>
      <c r="L101" s="143" t="s">
        <v>56</v>
      </c>
      <c r="M101" s="143" t="s">
        <v>56</v>
      </c>
      <c r="N101" s="212" t="s">
        <v>56</v>
      </c>
      <c r="O101" s="212">
        <v>0</v>
      </c>
      <c r="P101" s="212">
        <v>0</v>
      </c>
      <c r="Q101" s="212">
        <v>0</v>
      </c>
      <c r="R101" s="212">
        <f>SUM(O101:Q101)</f>
        <v>0</v>
      </c>
      <c r="S101" s="118"/>
    </row>
    <row r="102" spans="1:23" ht="15.75" customHeight="1" thickBot="1" x14ac:dyDescent="0.35">
      <c r="A102" s="185" t="s">
        <v>52</v>
      </c>
      <c r="B102" s="194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3"/>
    </row>
    <row r="103" spans="1:23" ht="15" thickBot="1" x14ac:dyDescent="0.35">
      <c r="A103" s="102" t="s">
        <v>53</v>
      </c>
      <c r="B103" s="211">
        <v>18</v>
      </c>
      <c r="C103" s="95"/>
      <c r="D103" s="95"/>
      <c r="E103" s="95"/>
      <c r="F103" s="91">
        <v>21</v>
      </c>
      <c r="G103" s="143">
        <v>3</v>
      </c>
      <c r="H103" s="143">
        <v>6</v>
      </c>
      <c r="I103" s="143">
        <v>21</v>
      </c>
      <c r="J103" s="91">
        <f>SUM(G103:I103)</f>
        <v>30</v>
      </c>
      <c r="K103" s="143">
        <v>0</v>
      </c>
      <c r="L103" s="143">
        <v>2</v>
      </c>
      <c r="M103" s="143">
        <v>3</v>
      </c>
      <c r="N103" s="91">
        <v>5</v>
      </c>
      <c r="O103" s="233">
        <v>0</v>
      </c>
      <c r="P103" s="233">
        <v>1</v>
      </c>
      <c r="Q103" s="233">
        <v>9</v>
      </c>
      <c r="R103" s="233">
        <v>10</v>
      </c>
      <c r="S103" s="109">
        <f>(R103-N103)/R103</f>
        <v>0.5</v>
      </c>
    </row>
    <row r="104" spans="1:23" ht="15.75" customHeight="1" thickBot="1" x14ac:dyDescent="0.35">
      <c r="A104" s="185" t="s">
        <v>54</v>
      </c>
      <c r="B104" s="194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3"/>
    </row>
    <row r="105" spans="1:23" ht="15" thickBot="1" x14ac:dyDescent="0.35">
      <c r="A105" s="98" t="s">
        <v>53</v>
      </c>
      <c r="B105" s="211">
        <v>19</v>
      </c>
      <c r="C105" s="95"/>
      <c r="D105" s="95"/>
      <c r="E105" s="95"/>
      <c r="F105" s="91" t="s">
        <v>190</v>
      </c>
      <c r="G105" s="143">
        <v>6</v>
      </c>
      <c r="H105" s="143">
        <v>9</v>
      </c>
      <c r="I105" s="143">
        <v>8</v>
      </c>
      <c r="J105" s="91">
        <f>SUM(G105:I105)</f>
        <v>23</v>
      </c>
      <c r="K105" s="143">
        <v>3</v>
      </c>
      <c r="L105" s="143">
        <v>8</v>
      </c>
      <c r="M105" s="143">
        <v>9</v>
      </c>
      <c r="N105" s="91">
        <f>SUM(K105:M105)</f>
        <v>20</v>
      </c>
      <c r="O105" s="233">
        <v>3</v>
      </c>
      <c r="P105" s="233">
        <v>17</v>
      </c>
      <c r="Q105" s="233">
        <v>10</v>
      </c>
      <c r="R105" s="233">
        <v>30</v>
      </c>
      <c r="S105" s="109">
        <f>(R105-N105)/R105</f>
        <v>0.33333333333333331</v>
      </c>
    </row>
    <row r="106" spans="1:23" ht="15.75" customHeight="1" thickBot="1" x14ac:dyDescent="0.35">
      <c r="A106" s="185" t="s">
        <v>199</v>
      </c>
      <c r="B106" s="194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3"/>
    </row>
    <row r="107" spans="1:23" ht="15" thickBot="1" x14ac:dyDescent="0.35">
      <c r="A107" s="102" t="s">
        <v>55</v>
      </c>
      <c r="B107" s="210">
        <v>20</v>
      </c>
      <c r="C107" s="274" t="s">
        <v>56</v>
      </c>
      <c r="D107" s="275"/>
      <c r="E107" s="275"/>
      <c r="F107" s="276"/>
      <c r="G107" s="274" t="s">
        <v>56</v>
      </c>
      <c r="H107" s="275"/>
      <c r="I107" s="275"/>
      <c r="J107" s="276"/>
      <c r="K107" s="143"/>
      <c r="L107" s="143"/>
      <c r="M107" s="143"/>
      <c r="N107" s="143"/>
      <c r="O107" s="245">
        <v>44</v>
      </c>
      <c r="P107" s="245">
        <v>50</v>
      </c>
      <c r="Q107" s="245">
        <v>7</v>
      </c>
      <c r="R107" s="245">
        <f>SUM(O107:Q107)</f>
        <v>101</v>
      </c>
      <c r="S107" s="109" t="s">
        <v>56</v>
      </c>
    </row>
    <row r="108" spans="1:23" ht="29.4" thickBot="1" x14ac:dyDescent="0.35">
      <c r="A108" s="102" t="s">
        <v>57</v>
      </c>
      <c r="B108" s="197"/>
      <c r="C108" s="274" t="s">
        <v>56</v>
      </c>
      <c r="D108" s="275"/>
      <c r="E108" s="275"/>
      <c r="F108" s="276"/>
      <c r="G108" s="274" t="s">
        <v>56</v>
      </c>
      <c r="H108" s="275"/>
      <c r="I108" s="275"/>
      <c r="J108" s="276"/>
      <c r="K108" s="91">
        <v>0</v>
      </c>
      <c r="L108" s="91">
        <v>0</v>
      </c>
      <c r="M108" s="91">
        <v>112</v>
      </c>
      <c r="N108" s="91">
        <v>112</v>
      </c>
      <c r="O108" s="233">
        <v>20</v>
      </c>
      <c r="P108" s="233">
        <v>35</v>
      </c>
      <c r="Q108" s="233">
        <v>15</v>
      </c>
      <c r="R108" s="233">
        <f>SUM(O108:Q108)</f>
        <v>70</v>
      </c>
      <c r="S108" s="92">
        <f>(R108-N108)/R108</f>
        <v>-0.6</v>
      </c>
    </row>
    <row r="109" spans="1:23" x14ac:dyDescent="0.3">
      <c r="A109" s="285" t="s">
        <v>231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</row>
    <row r="110" spans="1:23" x14ac:dyDescent="0.3">
      <c r="A110" s="248"/>
      <c r="B110" s="249"/>
      <c r="C110" s="250"/>
      <c r="D110" s="250"/>
      <c r="E110" s="250"/>
      <c r="F110" s="250" t="s">
        <v>56</v>
      </c>
      <c r="G110" s="250"/>
      <c r="H110" s="250"/>
      <c r="I110" s="250"/>
      <c r="J110" s="250" t="s">
        <v>56</v>
      </c>
      <c r="K110" s="250"/>
      <c r="L110" s="250"/>
      <c r="M110" s="250"/>
      <c r="N110" s="250" t="s">
        <v>56</v>
      </c>
      <c r="O110" s="251"/>
      <c r="P110" s="251"/>
      <c r="Q110" s="251"/>
      <c r="R110" s="251">
        <v>265</v>
      </c>
      <c r="S110" s="252"/>
    </row>
    <row r="111" spans="1:23" x14ac:dyDescent="0.3">
      <c r="A111" s="119"/>
      <c r="B111" s="205"/>
    </row>
    <row r="112" spans="1:23" x14ac:dyDescent="0.3">
      <c r="A112" s="261" t="s">
        <v>227</v>
      </c>
      <c r="B112" s="261"/>
      <c r="C112" s="261"/>
      <c r="D112" s="261"/>
      <c r="E112" s="261"/>
      <c r="F112" s="261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</row>
    <row r="113" spans="1:19" ht="15" thickBot="1" x14ac:dyDescent="0.35">
      <c r="A113" s="258" t="s">
        <v>228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60"/>
    </row>
    <row r="114" spans="1:19" x14ac:dyDescent="0.3">
      <c r="A114" s="12" t="s">
        <v>229</v>
      </c>
    </row>
    <row r="115" spans="1:19" x14ac:dyDescent="0.3">
      <c r="A115" s="12" t="s">
        <v>230</v>
      </c>
    </row>
    <row r="116" spans="1:19" x14ac:dyDescent="0.3">
      <c r="A116" s="208" t="s">
        <v>205</v>
      </c>
    </row>
  </sheetData>
  <mergeCells count="23">
    <mergeCell ref="A109:S109"/>
    <mergeCell ref="C1:F1"/>
    <mergeCell ref="O87:R87"/>
    <mergeCell ref="O88:R88"/>
    <mergeCell ref="C88:F88"/>
    <mergeCell ref="C87:F87"/>
    <mergeCell ref="C85:F85"/>
    <mergeCell ref="A113:S113"/>
    <mergeCell ref="A112:W112"/>
    <mergeCell ref="G1:J1"/>
    <mergeCell ref="K1:N1"/>
    <mergeCell ref="G87:J87"/>
    <mergeCell ref="K87:N87"/>
    <mergeCell ref="G85:J85"/>
    <mergeCell ref="K85:N85"/>
    <mergeCell ref="G108:J108"/>
    <mergeCell ref="G107:J107"/>
    <mergeCell ref="G88:J88"/>
    <mergeCell ref="K88:N88"/>
    <mergeCell ref="C108:F108"/>
    <mergeCell ref="C107:F107"/>
    <mergeCell ref="O1:R1"/>
    <mergeCell ref="O85:R85"/>
  </mergeCells>
  <pageMargins left="0.25" right="0" top="0.25" bottom="0.25" header="0.5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6" workbookViewId="0">
      <selection activeCell="D61" sqref="D61:D62"/>
    </sheetView>
  </sheetViews>
  <sheetFormatPr defaultRowHeight="14.4" x14ac:dyDescent="0.3"/>
  <cols>
    <col min="1" max="1" width="33.5546875" customWidth="1"/>
    <col min="2" max="2" width="16.88671875" customWidth="1"/>
    <col min="3" max="3" width="12.5546875" customWidth="1"/>
    <col min="4" max="4" width="14.6640625" customWidth="1"/>
    <col min="6" max="6" width="16.5546875" customWidth="1"/>
    <col min="7" max="7" width="11.5546875" customWidth="1"/>
    <col min="8" max="8" width="14.44140625" customWidth="1"/>
    <col min="10" max="10" width="15.5546875" customWidth="1"/>
    <col min="12" max="12" width="13.33203125" customWidth="1"/>
  </cols>
  <sheetData>
    <row r="1" spans="1:14" ht="31.8" thickBot="1" x14ac:dyDescent="0.4">
      <c r="A1" s="16" t="s">
        <v>83</v>
      </c>
      <c r="B1" s="16" t="s">
        <v>58</v>
      </c>
      <c r="C1" s="16" t="s">
        <v>59</v>
      </c>
      <c r="D1" s="16" t="s">
        <v>84</v>
      </c>
      <c r="E1" s="16" t="s">
        <v>47</v>
      </c>
      <c r="F1" s="16" t="s">
        <v>61</v>
      </c>
      <c r="G1" s="16" t="s">
        <v>62</v>
      </c>
      <c r="H1" s="16" t="s">
        <v>63</v>
      </c>
      <c r="I1" s="16" t="s">
        <v>47</v>
      </c>
      <c r="J1" s="215" t="s">
        <v>208</v>
      </c>
      <c r="K1" s="215" t="s">
        <v>209</v>
      </c>
      <c r="L1" s="215" t="s">
        <v>210</v>
      </c>
      <c r="M1" s="215" t="s">
        <v>47</v>
      </c>
      <c r="N1" s="17" t="s">
        <v>2</v>
      </c>
    </row>
    <row r="2" spans="1:14" ht="15.6" x14ac:dyDescent="0.3">
      <c r="A2" s="3" t="s">
        <v>64</v>
      </c>
      <c r="B2" s="4">
        <v>12</v>
      </c>
      <c r="C2" s="4">
        <v>57</v>
      </c>
      <c r="D2" s="4">
        <v>75</v>
      </c>
      <c r="E2" s="9">
        <f t="shared" ref="E2:E23" si="0">SUM(B2:D2)</f>
        <v>144</v>
      </c>
      <c r="F2" s="4">
        <v>35</v>
      </c>
      <c r="G2" s="4">
        <v>84</v>
      </c>
      <c r="H2" s="4">
        <v>40</v>
      </c>
      <c r="I2" s="9">
        <f t="shared" ref="I2:I23" si="1">SUM(F2:H2)</f>
        <v>159</v>
      </c>
      <c r="J2" s="4">
        <v>22</v>
      </c>
      <c r="K2" s="4">
        <v>53</v>
      </c>
      <c r="L2" s="4">
        <v>30</v>
      </c>
      <c r="M2" s="9">
        <f t="shared" ref="M2:M23" si="2">SUM(J2:L2)</f>
        <v>105</v>
      </c>
      <c r="N2" s="14">
        <f>(M2-I2)/M2</f>
        <v>-0.51428571428571423</v>
      </c>
    </row>
    <row r="3" spans="1:14" ht="15.6" x14ac:dyDescent="0.3">
      <c r="A3" s="3" t="s">
        <v>65</v>
      </c>
      <c r="B3" s="4">
        <v>108</v>
      </c>
      <c r="C3" s="4">
        <v>271</v>
      </c>
      <c r="D3" s="4">
        <v>245</v>
      </c>
      <c r="E3" s="9">
        <f t="shared" si="0"/>
        <v>624</v>
      </c>
      <c r="F3" s="4">
        <v>87</v>
      </c>
      <c r="G3" s="4">
        <v>306</v>
      </c>
      <c r="H3" s="4">
        <v>213</v>
      </c>
      <c r="I3" s="9">
        <f t="shared" si="1"/>
        <v>606</v>
      </c>
      <c r="J3" s="4">
        <v>175</v>
      </c>
      <c r="K3" s="4">
        <v>362</v>
      </c>
      <c r="L3" s="4">
        <v>162</v>
      </c>
      <c r="M3" s="9">
        <f t="shared" si="2"/>
        <v>699</v>
      </c>
      <c r="N3" s="15">
        <f>(M3-I3)/M3</f>
        <v>0.13304721030042918</v>
      </c>
    </row>
    <row r="4" spans="1:14" ht="46.8" x14ac:dyDescent="0.3">
      <c r="A4" s="214" t="s">
        <v>218</v>
      </c>
      <c r="B4" s="4"/>
      <c r="C4" s="4"/>
      <c r="D4" s="4"/>
      <c r="E4" s="9" t="s">
        <v>56</v>
      </c>
      <c r="F4" s="4"/>
      <c r="G4" s="4"/>
      <c r="H4" s="4"/>
      <c r="I4" s="9" t="s">
        <v>56</v>
      </c>
      <c r="J4" s="4">
        <v>0</v>
      </c>
      <c r="K4" s="4">
        <v>7</v>
      </c>
      <c r="L4" s="4">
        <v>14</v>
      </c>
      <c r="M4" s="9">
        <f t="shared" si="2"/>
        <v>21</v>
      </c>
      <c r="N4" s="14" t="s">
        <v>56</v>
      </c>
    </row>
    <row r="5" spans="1:14" ht="15.6" x14ac:dyDescent="0.3">
      <c r="A5" s="3" t="s">
        <v>81</v>
      </c>
      <c r="B5" s="4">
        <v>0</v>
      </c>
      <c r="C5" s="4">
        <v>0</v>
      </c>
      <c r="D5" s="4">
        <v>0</v>
      </c>
      <c r="E5" s="9">
        <f t="shared" si="0"/>
        <v>0</v>
      </c>
      <c r="F5" s="4">
        <v>0</v>
      </c>
      <c r="G5" s="4">
        <v>0</v>
      </c>
      <c r="H5" s="4">
        <v>2</v>
      </c>
      <c r="I5" s="9">
        <f t="shared" si="1"/>
        <v>2</v>
      </c>
      <c r="J5" s="4">
        <v>17</v>
      </c>
      <c r="K5" s="4">
        <v>25</v>
      </c>
      <c r="L5" s="4">
        <v>37</v>
      </c>
      <c r="M5" s="9">
        <f t="shared" si="2"/>
        <v>79</v>
      </c>
      <c r="N5" s="13">
        <f t="shared" ref="N5:N23" si="3">(M5-I5)/M5</f>
        <v>0.97468354430379744</v>
      </c>
    </row>
    <row r="6" spans="1:14" ht="31.2" x14ac:dyDescent="0.3">
      <c r="A6" s="214" t="s">
        <v>215</v>
      </c>
      <c r="B6" s="4">
        <v>19</v>
      </c>
      <c r="C6" s="4">
        <v>5</v>
      </c>
      <c r="D6" s="4">
        <v>18</v>
      </c>
      <c r="E6" s="9">
        <f>SUM(B6:D6)</f>
        <v>42</v>
      </c>
      <c r="F6" s="4">
        <v>34</v>
      </c>
      <c r="G6" s="4">
        <v>26</v>
      </c>
      <c r="H6" s="4">
        <v>40</v>
      </c>
      <c r="I6" s="9">
        <f>SUM(F6:H6)</f>
        <v>100</v>
      </c>
      <c r="J6" s="4">
        <v>32</v>
      </c>
      <c r="K6" s="4">
        <v>21</v>
      </c>
      <c r="L6" s="4">
        <v>16</v>
      </c>
      <c r="M6" s="9">
        <f t="shared" si="2"/>
        <v>69</v>
      </c>
      <c r="N6" s="14">
        <f t="shared" si="3"/>
        <v>-0.44927536231884058</v>
      </c>
    </row>
    <row r="7" spans="1:14" ht="15.6" x14ac:dyDescent="0.3">
      <c r="A7" s="3" t="s">
        <v>66</v>
      </c>
      <c r="B7" s="4">
        <v>157</v>
      </c>
      <c r="C7" s="4">
        <v>582</v>
      </c>
      <c r="D7" s="4">
        <v>463</v>
      </c>
      <c r="E7" s="9">
        <f t="shared" si="0"/>
        <v>1202</v>
      </c>
      <c r="F7" s="4">
        <v>170</v>
      </c>
      <c r="G7" s="4">
        <v>666</v>
      </c>
      <c r="H7" s="4">
        <v>545</v>
      </c>
      <c r="I7" s="9">
        <f t="shared" si="1"/>
        <v>1381</v>
      </c>
      <c r="J7" s="4">
        <v>211</v>
      </c>
      <c r="K7" s="4">
        <v>688</v>
      </c>
      <c r="L7" s="4">
        <v>625</v>
      </c>
      <c r="M7" s="9">
        <f t="shared" si="2"/>
        <v>1524</v>
      </c>
      <c r="N7" s="15">
        <f t="shared" si="3"/>
        <v>9.3832020997375323E-2</v>
      </c>
    </row>
    <row r="8" spans="1:14" ht="15.6" x14ac:dyDescent="0.3">
      <c r="A8" s="3" t="s">
        <v>67</v>
      </c>
      <c r="B8" s="4">
        <v>1</v>
      </c>
      <c r="C8" s="4">
        <v>10</v>
      </c>
      <c r="D8" s="4">
        <v>7</v>
      </c>
      <c r="E8" s="9">
        <f t="shared" si="0"/>
        <v>18</v>
      </c>
      <c r="F8" s="4">
        <v>0</v>
      </c>
      <c r="G8" s="4">
        <v>17</v>
      </c>
      <c r="H8" s="4">
        <v>12</v>
      </c>
      <c r="I8" s="9">
        <f t="shared" si="1"/>
        <v>29</v>
      </c>
      <c r="J8" s="4">
        <v>2</v>
      </c>
      <c r="K8" s="4">
        <v>17</v>
      </c>
      <c r="L8" s="4">
        <v>4</v>
      </c>
      <c r="M8" s="9">
        <f t="shared" si="2"/>
        <v>23</v>
      </c>
      <c r="N8" s="14">
        <f t="shared" si="3"/>
        <v>-0.2608695652173913</v>
      </c>
    </row>
    <row r="9" spans="1:14" ht="15.6" x14ac:dyDescent="0.3">
      <c r="A9" s="3" t="s">
        <v>68</v>
      </c>
      <c r="B9" s="4">
        <v>3</v>
      </c>
      <c r="C9" s="4">
        <v>8</v>
      </c>
      <c r="D9" s="4">
        <v>32</v>
      </c>
      <c r="E9" s="9">
        <f t="shared" si="0"/>
        <v>43</v>
      </c>
      <c r="F9" s="4">
        <v>13</v>
      </c>
      <c r="G9" s="4">
        <v>32</v>
      </c>
      <c r="H9" s="4">
        <v>13</v>
      </c>
      <c r="I9" s="9">
        <f t="shared" si="1"/>
        <v>58</v>
      </c>
      <c r="J9" s="4">
        <v>10</v>
      </c>
      <c r="K9" s="4">
        <v>15</v>
      </c>
      <c r="L9" s="4">
        <v>7</v>
      </c>
      <c r="M9" s="9">
        <f t="shared" si="2"/>
        <v>32</v>
      </c>
      <c r="N9" s="14">
        <f t="shared" si="3"/>
        <v>-0.8125</v>
      </c>
    </row>
    <row r="10" spans="1:14" ht="15.6" x14ac:dyDescent="0.3">
      <c r="A10" s="3" t="s">
        <v>69</v>
      </c>
      <c r="B10" s="4">
        <v>1</v>
      </c>
      <c r="C10" s="4">
        <v>8</v>
      </c>
      <c r="D10" s="4">
        <v>4</v>
      </c>
      <c r="E10" s="9">
        <f t="shared" si="0"/>
        <v>13</v>
      </c>
      <c r="F10" s="4">
        <v>0</v>
      </c>
      <c r="G10" s="4">
        <v>8</v>
      </c>
      <c r="H10" s="4">
        <v>25</v>
      </c>
      <c r="I10" s="9">
        <f t="shared" si="1"/>
        <v>33</v>
      </c>
      <c r="J10" s="4">
        <v>2</v>
      </c>
      <c r="K10" s="4">
        <v>17</v>
      </c>
      <c r="L10" s="4">
        <v>34</v>
      </c>
      <c r="M10" s="9">
        <f t="shared" si="2"/>
        <v>53</v>
      </c>
      <c r="N10" s="13">
        <f t="shared" si="3"/>
        <v>0.37735849056603776</v>
      </c>
    </row>
    <row r="11" spans="1:14" ht="15.6" x14ac:dyDescent="0.3">
      <c r="A11" s="3" t="s">
        <v>70</v>
      </c>
      <c r="B11" s="4">
        <v>196</v>
      </c>
      <c r="C11" s="4">
        <v>356</v>
      </c>
      <c r="D11" s="4">
        <v>230</v>
      </c>
      <c r="E11" s="9">
        <f t="shared" si="0"/>
        <v>782</v>
      </c>
      <c r="F11" s="4">
        <v>220</v>
      </c>
      <c r="G11" s="4">
        <v>436</v>
      </c>
      <c r="H11" s="4">
        <v>270</v>
      </c>
      <c r="I11" s="9">
        <f t="shared" si="1"/>
        <v>926</v>
      </c>
      <c r="J11" s="4">
        <v>208</v>
      </c>
      <c r="K11" s="4">
        <v>446</v>
      </c>
      <c r="L11" s="4">
        <v>294</v>
      </c>
      <c r="M11" s="9">
        <f t="shared" si="2"/>
        <v>948</v>
      </c>
      <c r="N11" s="13">
        <f t="shared" si="3"/>
        <v>2.3206751054852322E-2</v>
      </c>
    </row>
    <row r="12" spans="1:14" ht="15.6" x14ac:dyDescent="0.3">
      <c r="A12" s="3" t="s">
        <v>71</v>
      </c>
      <c r="B12" s="4">
        <v>16</v>
      </c>
      <c r="C12" s="4">
        <v>6</v>
      </c>
      <c r="D12" s="4">
        <v>22</v>
      </c>
      <c r="E12" s="9">
        <f t="shared" si="0"/>
        <v>44</v>
      </c>
      <c r="F12" s="4">
        <v>46</v>
      </c>
      <c r="G12" s="4">
        <v>22</v>
      </c>
      <c r="H12" s="4">
        <v>54</v>
      </c>
      <c r="I12" s="9">
        <f t="shared" si="1"/>
        <v>122</v>
      </c>
      <c r="J12" s="4">
        <v>76</v>
      </c>
      <c r="K12" s="4">
        <v>36</v>
      </c>
      <c r="L12" s="4">
        <v>32</v>
      </c>
      <c r="M12" s="9">
        <f t="shared" si="2"/>
        <v>144</v>
      </c>
      <c r="N12" s="15">
        <f t="shared" si="3"/>
        <v>0.15277777777777779</v>
      </c>
    </row>
    <row r="13" spans="1:14" ht="15.6" x14ac:dyDescent="0.3">
      <c r="A13" s="3" t="s">
        <v>72</v>
      </c>
      <c r="B13" s="4">
        <v>37</v>
      </c>
      <c r="C13" s="4">
        <v>71</v>
      </c>
      <c r="D13" s="4">
        <v>23</v>
      </c>
      <c r="E13" s="9">
        <f t="shared" si="0"/>
        <v>131</v>
      </c>
      <c r="F13" s="4">
        <v>8</v>
      </c>
      <c r="G13" s="4">
        <v>97</v>
      </c>
      <c r="H13" s="4">
        <v>69</v>
      </c>
      <c r="I13" s="9">
        <f t="shared" si="1"/>
        <v>174</v>
      </c>
      <c r="J13" s="4">
        <v>60</v>
      </c>
      <c r="K13" s="4">
        <v>167</v>
      </c>
      <c r="L13" s="4">
        <v>77</v>
      </c>
      <c r="M13" s="9">
        <f t="shared" si="2"/>
        <v>304</v>
      </c>
      <c r="N13" s="13">
        <f t="shared" si="3"/>
        <v>0.42763157894736842</v>
      </c>
    </row>
    <row r="14" spans="1:14" ht="15.6" x14ac:dyDescent="0.3">
      <c r="A14" s="3" t="s">
        <v>79</v>
      </c>
      <c r="B14" s="4">
        <v>0</v>
      </c>
      <c r="C14" s="4">
        <v>0</v>
      </c>
      <c r="D14" s="4">
        <v>0</v>
      </c>
      <c r="E14" s="9">
        <f t="shared" si="0"/>
        <v>0</v>
      </c>
      <c r="F14" s="4">
        <v>4</v>
      </c>
      <c r="G14" s="4">
        <v>1</v>
      </c>
      <c r="H14" s="4">
        <v>1</v>
      </c>
      <c r="I14" s="9">
        <f t="shared" si="1"/>
        <v>6</v>
      </c>
      <c r="J14" s="4">
        <v>1</v>
      </c>
      <c r="K14" s="4">
        <v>0</v>
      </c>
      <c r="L14" s="4">
        <v>0</v>
      </c>
      <c r="M14" s="9">
        <f t="shared" si="2"/>
        <v>1</v>
      </c>
      <c r="N14" s="14">
        <f t="shared" si="3"/>
        <v>-5</v>
      </c>
    </row>
    <row r="15" spans="1:14" ht="15.6" x14ac:dyDescent="0.3">
      <c r="A15" s="3" t="s">
        <v>73</v>
      </c>
      <c r="B15" s="4">
        <v>3</v>
      </c>
      <c r="C15" s="4">
        <v>6</v>
      </c>
      <c r="D15" s="4">
        <v>11</v>
      </c>
      <c r="E15" s="9">
        <f t="shared" si="0"/>
        <v>20</v>
      </c>
      <c r="F15" s="4">
        <v>25</v>
      </c>
      <c r="G15" s="4">
        <v>44</v>
      </c>
      <c r="H15" s="4">
        <v>32</v>
      </c>
      <c r="I15" s="9">
        <f t="shared" si="1"/>
        <v>101</v>
      </c>
      <c r="J15" s="4">
        <v>13</v>
      </c>
      <c r="K15" s="4">
        <v>23</v>
      </c>
      <c r="L15" s="4">
        <v>37</v>
      </c>
      <c r="M15" s="9">
        <f t="shared" si="2"/>
        <v>73</v>
      </c>
      <c r="N15" s="14">
        <f t="shared" si="3"/>
        <v>-0.38356164383561642</v>
      </c>
    </row>
    <row r="16" spans="1:14" ht="15.6" x14ac:dyDescent="0.3">
      <c r="A16" s="3" t="s">
        <v>216</v>
      </c>
      <c r="B16" s="4">
        <v>1773</v>
      </c>
      <c r="C16" s="4">
        <v>2791</v>
      </c>
      <c r="D16" s="4">
        <v>3316</v>
      </c>
      <c r="E16" s="9">
        <f t="shared" si="0"/>
        <v>7880</v>
      </c>
      <c r="F16" s="4">
        <v>2120</v>
      </c>
      <c r="G16" s="4">
        <v>3737</v>
      </c>
      <c r="H16" s="4">
        <v>4084</v>
      </c>
      <c r="I16" s="9">
        <f t="shared" si="1"/>
        <v>9941</v>
      </c>
      <c r="J16" s="4">
        <v>2743</v>
      </c>
      <c r="K16" s="4">
        <v>4326</v>
      </c>
      <c r="L16" s="4">
        <v>3576</v>
      </c>
      <c r="M16" s="9">
        <f t="shared" si="2"/>
        <v>10645</v>
      </c>
      <c r="N16" s="13">
        <f t="shared" si="3"/>
        <v>6.6134335368717712E-2</v>
      </c>
    </row>
    <row r="17" spans="1:14" ht="15.6" x14ac:dyDescent="0.3">
      <c r="A17" s="3" t="s">
        <v>74</v>
      </c>
      <c r="B17" s="4">
        <v>6</v>
      </c>
      <c r="C17" s="4">
        <v>5</v>
      </c>
      <c r="D17" s="4">
        <v>15</v>
      </c>
      <c r="E17" s="9">
        <f t="shared" si="0"/>
        <v>26</v>
      </c>
      <c r="F17" s="4">
        <v>3</v>
      </c>
      <c r="G17" s="4">
        <v>3</v>
      </c>
      <c r="H17" s="4">
        <v>1</v>
      </c>
      <c r="I17" s="9">
        <f t="shared" si="1"/>
        <v>7</v>
      </c>
      <c r="J17" s="4">
        <v>7</v>
      </c>
      <c r="K17" s="4">
        <v>10</v>
      </c>
      <c r="L17" s="4">
        <v>2</v>
      </c>
      <c r="M17" s="9">
        <f t="shared" si="2"/>
        <v>19</v>
      </c>
      <c r="N17" s="15">
        <f t="shared" si="3"/>
        <v>0.63157894736842102</v>
      </c>
    </row>
    <row r="18" spans="1:14" ht="15.6" x14ac:dyDescent="0.3">
      <c r="A18" s="3" t="s">
        <v>75</v>
      </c>
      <c r="B18" s="4">
        <v>13</v>
      </c>
      <c r="C18" s="4">
        <v>26</v>
      </c>
      <c r="D18" s="4">
        <v>27</v>
      </c>
      <c r="E18" s="9">
        <f t="shared" si="0"/>
        <v>66</v>
      </c>
      <c r="F18" s="4">
        <v>17</v>
      </c>
      <c r="G18" s="4">
        <v>17</v>
      </c>
      <c r="H18" s="4">
        <v>17</v>
      </c>
      <c r="I18" s="9">
        <f t="shared" si="1"/>
        <v>51</v>
      </c>
      <c r="J18" s="4">
        <v>17</v>
      </c>
      <c r="K18" s="4">
        <v>14</v>
      </c>
      <c r="L18" s="4">
        <v>24</v>
      </c>
      <c r="M18" s="9">
        <f t="shared" si="2"/>
        <v>55</v>
      </c>
      <c r="N18" s="15">
        <f t="shared" si="3"/>
        <v>7.2727272727272724E-2</v>
      </c>
    </row>
    <row r="19" spans="1:14" ht="15.6" x14ac:dyDescent="0.3">
      <c r="A19" s="3" t="s">
        <v>82</v>
      </c>
      <c r="B19" s="4">
        <v>0</v>
      </c>
      <c r="C19" s="4">
        <v>0</v>
      </c>
      <c r="D19" s="4">
        <v>0</v>
      </c>
      <c r="E19" s="9">
        <f t="shared" si="0"/>
        <v>0</v>
      </c>
      <c r="F19" s="4">
        <v>0</v>
      </c>
      <c r="G19" s="4">
        <v>0</v>
      </c>
      <c r="H19" s="4">
        <v>68</v>
      </c>
      <c r="I19" s="9">
        <f t="shared" si="1"/>
        <v>68</v>
      </c>
      <c r="J19" s="4">
        <v>17</v>
      </c>
      <c r="K19" s="4">
        <v>40</v>
      </c>
      <c r="L19" s="4">
        <v>95</v>
      </c>
      <c r="M19" s="9">
        <f t="shared" si="2"/>
        <v>152</v>
      </c>
      <c r="N19" s="223">
        <f t="shared" si="3"/>
        <v>0.55263157894736847</v>
      </c>
    </row>
    <row r="20" spans="1:14" ht="15.6" x14ac:dyDescent="0.3">
      <c r="A20" s="3" t="s">
        <v>76</v>
      </c>
      <c r="B20" s="4">
        <v>1</v>
      </c>
      <c r="C20" s="4">
        <v>2</v>
      </c>
      <c r="D20" s="4">
        <v>2</v>
      </c>
      <c r="E20" s="9">
        <f t="shared" si="0"/>
        <v>5</v>
      </c>
      <c r="F20" s="4">
        <v>0</v>
      </c>
      <c r="G20" s="4">
        <v>1</v>
      </c>
      <c r="H20" s="4">
        <v>0</v>
      </c>
      <c r="I20" s="9">
        <f t="shared" si="1"/>
        <v>1</v>
      </c>
      <c r="J20" s="4">
        <v>0</v>
      </c>
      <c r="K20" s="4">
        <v>0</v>
      </c>
      <c r="L20" s="4">
        <v>0</v>
      </c>
      <c r="M20" s="9">
        <f t="shared" si="2"/>
        <v>0</v>
      </c>
      <c r="N20" s="14">
        <v>1</v>
      </c>
    </row>
    <row r="21" spans="1:14" ht="15.6" x14ac:dyDescent="0.3">
      <c r="A21" s="3" t="s">
        <v>80</v>
      </c>
      <c r="B21" s="4">
        <v>0</v>
      </c>
      <c r="C21" s="4">
        <v>0</v>
      </c>
      <c r="D21" s="4">
        <v>0</v>
      </c>
      <c r="E21" s="9">
        <f t="shared" si="0"/>
        <v>0</v>
      </c>
      <c r="F21" s="4">
        <v>0</v>
      </c>
      <c r="G21" s="4">
        <v>1</v>
      </c>
      <c r="H21" s="4">
        <v>5</v>
      </c>
      <c r="I21" s="9">
        <f t="shared" si="1"/>
        <v>6</v>
      </c>
      <c r="J21" s="4">
        <v>0</v>
      </c>
      <c r="K21" s="4">
        <v>0</v>
      </c>
      <c r="L21" s="4">
        <v>3</v>
      </c>
      <c r="M21" s="9">
        <f t="shared" si="2"/>
        <v>3</v>
      </c>
      <c r="N21" s="246">
        <f>(M21-I21)/M21</f>
        <v>-1</v>
      </c>
    </row>
    <row r="22" spans="1:14" ht="15.6" x14ac:dyDescent="0.3">
      <c r="A22" s="3" t="s">
        <v>77</v>
      </c>
      <c r="B22" s="4">
        <v>3</v>
      </c>
      <c r="C22" s="4">
        <v>49</v>
      </c>
      <c r="D22" s="4">
        <v>29</v>
      </c>
      <c r="E22" s="9">
        <f t="shared" si="0"/>
        <v>81</v>
      </c>
      <c r="F22" s="4">
        <v>7</v>
      </c>
      <c r="G22" s="4">
        <v>32</v>
      </c>
      <c r="H22" s="4">
        <v>73</v>
      </c>
      <c r="I22" s="9">
        <f t="shared" si="1"/>
        <v>112</v>
      </c>
      <c r="J22" s="4">
        <v>20</v>
      </c>
      <c r="K22" s="4">
        <v>35</v>
      </c>
      <c r="L22" s="4">
        <v>19</v>
      </c>
      <c r="M22" s="9">
        <f t="shared" si="2"/>
        <v>74</v>
      </c>
      <c r="N22" s="14">
        <f t="shared" si="3"/>
        <v>-0.51351351351351349</v>
      </c>
    </row>
    <row r="23" spans="1:14" ht="31.5" customHeight="1" x14ac:dyDescent="0.3">
      <c r="A23" s="3" t="s">
        <v>78</v>
      </c>
      <c r="B23" s="4">
        <v>62</v>
      </c>
      <c r="C23" s="4">
        <v>154</v>
      </c>
      <c r="D23" s="4">
        <v>109</v>
      </c>
      <c r="E23" s="9">
        <f t="shared" si="0"/>
        <v>325</v>
      </c>
      <c r="F23" s="4">
        <v>50</v>
      </c>
      <c r="G23" s="4">
        <v>153</v>
      </c>
      <c r="H23" s="4">
        <v>99</v>
      </c>
      <c r="I23" s="9">
        <f t="shared" si="1"/>
        <v>302</v>
      </c>
      <c r="J23" s="4">
        <v>39</v>
      </c>
      <c r="K23" s="4">
        <v>219</v>
      </c>
      <c r="L23" s="4">
        <v>82</v>
      </c>
      <c r="M23" s="9">
        <f t="shared" si="2"/>
        <v>340</v>
      </c>
      <c r="N23" s="15">
        <f t="shared" si="3"/>
        <v>0.11176470588235295</v>
      </c>
    </row>
    <row r="24" spans="1:14" ht="15.6" x14ac:dyDescent="0.3">
      <c r="A24" s="6"/>
      <c r="B24" s="7"/>
      <c r="C24" s="7"/>
      <c r="D24" s="7"/>
      <c r="E24" s="7"/>
      <c r="F24" s="7"/>
      <c r="G24" s="7"/>
      <c r="H24" s="7"/>
      <c r="I24" s="7"/>
    </row>
    <row r="25" spans="1:14" ht="15.6" x14ac:dyDescent="0.3">
      <c r="A25" s="6"/>
      <c r="B25" s="7"/>
      <c r="C25" s="7"/>
      <c r="D25" s="7"/>
      <c r="E25" s="7"/>
      <c r="F25" s="7"/>
      <c r="G25" s="7"/>
      <c r="H25" s="7"/>
      <c r="I25" s="7"/>
    </row>
    <row r="26" spans="1:14" ht="15.6" x14ac:dyDescent="0.3">
      <c r="A26" s="6"/>
      <c r="B26" s="7"/>
      <c r="C26" s="7"/>
      <c r="D26" s="7"/>
      <c r="E26" s="7"/>
      <c r="F26" s="7"/>
      <c r="G26" s="7"/>
      <c r="H26" s="7"/>
      <c r="I26" s="7"/>
    </row>
    <row r="27" spans="1:14" ht="15.6" x14ac:dyDescent="0.3">
      <c r="A27" s="6"/>
      <c r="B27" s="7"/>
      <c r="C27" s="7"/>
      <c r="D27" s="7"/>
      <c r="E27" s="7"/>
      <c r="F27" s="7"/>
      <c r="G27" s="7"/>
      <c r="H27" s="7"/>
      <c r="I27" s="7"/>
    </row>
    <row r="28" spans="1:14" ht="15.6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14" ht="15.6" x14ac:dyDescent="0.3">
      <c r="A29" s="6"/>
      <c r="B29" s="7"/>
      <c r="C29" s="7"/>
      <c r="D29" s="7"/>
      <c r="E29" s="7"/>
      <c r="F29" s="7"/>
      <c r="G29" s="7"/>
      <c r="H29" s="7"/>
      <c r="I29" s="7"/>
    </row>
    <row r="30" spans="1:14" ht="15.6" x14ac:dyDescent="0.3">
      <c r="A30" s="6"/>
      <c r="B30" s="7"/>
      <c r="C30" s="7"/>
      <c r="D30" s="7"/>
      <c r="E30" s="7"/>
      <c r="F30" s="7"/>
      <c r="G30" s="7"/>
      <c r="H30" s="7"/>
      <c r="I30" s="7"/>
    </row>
    <row r="31" spans="1:14" ht="15.6" x14ac:dyDescent="0.3">
      <c r="A31" s="6"/>
      <c r="B31" s="7"/>
      <c r="C31" s="7"/>
      <c r="D31" s="7"/>
      <c r="E31" s="7"/>
      <c r="F31" s="7"/>
      <c r="G31" s="7"/>
      <c r="H31" s="7"/>
      <c r="I31" s="7"/>
    </row>
    <row r="32" spans="1:14" ht="15.6" x14ac:dyDescent="0.3">
      <c r="A32" s="6"/>
      <c r="B32" s="7"/>
      <c r="C32" s="7"/>
      <c r="D32" s="7"/>
      <c r="E32" s="7"/>
      <c r="F32" s="7"/>
      <c r="G32" s="7"/>
      <c r="H32" s="7"/>
      <c r="I32" s="7"/>
    </row>
    <row r="33" spans="1:14" ht="15.6" x14ac:dyDescent="0.3">
      <c r="A33" s="6"/>
      <c r="B33" s="7"/>
      <c r="C33" s="7"/>
      <c r="D33" s="7"/>
      <c r="E33" s="7"/>
      <c r="F33" s="7"/>
      <c r="G33" s="7"/>
      <c r="H33" s="7"/>
      <c r="I33" s="7"/>
    </row>
    <row r="34" spans="1:14" ht="15.6" x14ac:dyDescent="0.3">
      <c r="A34" s="6"/>
      <c r="B34" s="7"/>
      <c r="C34" s="7"/>
      <c r="D34" s="7"/>
      <c r="E34" s="7"/>
      <c r="F34" s="7"/>
      <c r="G34" s="7"/>
      <c r="H34" s="7"/>
      <c r="I34" s="7"/>
    </row>
    <row r="35" spans="1:14" ht="15.6" x14ac:dyDescent="0.3">
      <c r="A35" s="6"/>
      <c r="B35" s="7"/>
      <c r="C35" s="7"/>
      <c r="D35" s="7"/>
      <c r="E35" s="7"/>
      <c r="F35" s="7"/>
      <c r="G35" s="7"/>
      <c r="H35" s="7"/>
      <c r="I35" s="7"/>
    </row>
    <row r="36" spans="1:14" ht="15.6" x14ac:dyDescent="0.3">
      <c r="A36" s="6"/>
      <c r="B36" s="7"/>
      <c r="C36" s="7"/>
      <c r="D36" s="7"/>
      <c r="E36" s="7"/>
      <c r="F36" s="7"/>
      <c r="G36" s="7"/>
      <c r="H36" s="7"/>
      <c r="I36" s="7"/>
    </row>
    <row r="37" spans="1:14" ht="15.6" x14ac:dyDescent="0.3">
      <c r="A37" s="6"/>
      <c r="B37" s="7"/>
      <c r="C37" s="7"/>
      <c r="D37" s="7"/>
      <c r="E37" s="7"/>
      <c r="F37" s="7"/>
      <c r="G37" s="7"/>
      <c r="H37" s="7"/>
      <c r="I37" s="7"/>
    </row>
    <row r="38" spans="1:14" ht="15.6" x14ac:dyDescent="0.3">
      <c r="A38" s="6"/>
      <c r="B38" s="7"/>
      <c r="C38" s="7"/>
      <c r="D38" s="7"/>
      <c r="E38" s="7"/>
      <c r="F38" s="7"/>
      <c r="G38" s="7"/>
      <c r="H38" s="7"/>
      <c r="I38" s="7"/>
    </row>
    <row r="39" spans="1:14" ht="15.6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14" ht="31.2" x14ac:dyDescent="0.3">
      <c r="A40" s="2" t="s">
        <v>85</v>
      </c>
      <c r="B40" s="2" t="s">
        <v>58</v>
      </c>
      <c r="C40" s="2" t="s">
        <v>59</v>
      </c>
      <c r="D40" s="2" t="s">
        <v>84</v>
      </c>
      <c r="E40" s="2" t="s">
        <v>47</v>
      </c>
      <c r="F40" s="2" t="s">
        <v>61</v>
      </c>
      <c r="G40" s="2" t="s">
        <v>62</v>
      </c>
      <c r="H40" s="2" t="s">
        <v>63</v>
      </c>
      <c r="I40" s="2" t="s">
        <v>47</v>
      </c>
      <c r="J40" s="227" t="s">
        <v>208</v>
      </c>
      <c r="K40" s="227" t="s">
        <v>209</v>
      </c>
      <c r="L40" s="227" t="s">
        <v>210</v>
      </c>
      <c r="M40" s="227" t="s">
        <v>47</v>
      </c>
      <c r="N40" s="224" t="s">
        <v>2</v>
      </c>
    </row>
    <row r="41" spans="1:14" ht="15.6" x14ac:dyDescent="0.3">
      <c r="A41" s="3" t="s">
        <v>64</v>
      </c>
      <c r="B41" s="4">
        <v>0</v>
      </c>
      <c r="C41" s="4">
        <v>1</v>
      </c>
      <c r="D41" s="4">
        <v>2</v>
      </c>
      <c r="E41" s="9">
        <f t="shared" ref="E41:E63" si="4">SUM(B41:D41)</f>
        <v>3</v>
      </c>
      <c r="F41" s="4">
        <v>1</v>
      </c>
      <c r="G41" s="4">
        <v>2</v>
      </c>
      <c r="H41" s="4">
        <v>0</v>
      </c>
      <c r="I41" s="9">
        <f t="shared" ref="I41:I63" si="5">SUM(F41:H41)</f>
        <v>3</v>
      </c>
      <c r="J41" s="225">
        <v>0</v>
      </c>
      <c r="K41" s="225">
        <v>1</v>
      </c>
      <c r="L41" s="225">
        <v>0</v>
      </c>
      <c r="M41" s="226">
        <f t="shared" ref="M41:M63" si="6">SUM(J41:L41)</f>
        <v>1</v>
      </c>
      <c r="N41" s="14">
        <f>(M41-I41)/M41</f>
        <v>-2</v>
      </c>
    </row>
    <row r="42" spans="1:14" ht="15.6" x14ac:dyDescent="0.3">
      <c r="A42" s="3" t="s">
        <v>65</v>
      </c>
      <c r="B42" s="4">
        <v>9</v>
      </c>
      <c r="C42" s="4">
        <v>35</v>
      </c>
      <c r="D42" s="4">
        <v>36</v>
      </c>
      <c r="E42" s="9">
        <f t="shared" si="4"/>
        <v>80</v>
      </c>
      <c r="F42" s="4">
        <v>16</v>
      </c>
      <c r="G42" s="4">
        <v>52</v>
      </c>
      <c r="H42" s="4">
        <v>33</v>
      </c>
      <c r="I42" s="9">
        <f t="shared" si="5"/>
        <v>101</v>
      </c>
      <c r="J42" s="4">
        <v>20</v>
      </c>
      <c r="K42" s="4">
        <v>61</v>
      </c>
      <c r="L42" s="4">
        <v>20</v>
      </c>
      <c r="M42" s="222">
        <f t="shared" si="6"/>
        <v>101</v>
      </c>
      <c r="N42" s="13">
        <f>(M42-I42)/M42</f>
        <v>0</v>
      </c>
    </row>
    <row r="43" spans="1:14" ht="15.6" x14ac:dyDescent="0.3">
      <c r="A43" s="3" t="s">
        <v>81</v>
      </c>
      <c r="B43" s="4">
        <v>0</v>
      </c>
      <c r="C43" s="4">
        <v>0</v>
      </c>
      <c r="D43" s="4">
        <v>0</v>
      </c>
      <c r="E43" s="9">
        <f t="shared" si="4"/>
        <v>0</v>
      </c>
      <c r="F43" s="4">
        <v>0</v>
      </c>
      <c r="G43" s="4">
        <v>215</v>
      </c>
      <c r="H43" s="4">
        <v>0</v>
      </c>
      <c r="I43" s="9">
        <f t="shared" si="5"/>
        <v>215</v>
      </c>
      <c r="J43" s="4">
        <v>0</v>
      </c>
      <c r="K43" s="4">
        <v>0</v>
      </c>
      <c r="L43" s="4">
        <v>0</v>
      </c>
      <c r="M43" s="222">
        <f t="shared" si="6"/>
        <v>0</v>
      </c>
      <c r="N43" s="14">
        <v>-1</v>
      </c>
    </row>
    <row r="44" spans="1:14" ht="15.6" x14ac:dyDescent="0.3">
      <c r="A44" s="3" t="s">
        <v>66</v>
      </c>
      <c r="B44" s="4">
        <v>33</v>
      </c>
      <c r="C44" s="4">
        <v>133</v>
      </c>
      <c r="D44" s="4">
        <v>99</v>
      </c>
      <c r="E44" s="9">
        <f t="shared" si="4"/>
        <v>265</v>
      </c>
      <c r="F44" s="4">
        <v>37</v>
      </c>
      <c r="G44" s="4">
        <v>1</v>
      </c>
      <c r="H44" s="4">
        <v>97</v>
      </c>
      <c r="I44" s="9">
        <f t="shared" si="5"/>
        <v>135</v>
      </c>
      <c r="J44" s="4">
        <v>43</v>
      </c>
      <c r="K44" s="4">
        <v>160</v>
      </c>
      <c r="L44" s="4">
        <v>120</v>
      </c>
      <c r="M44" s="222">
        <f t="shared" si="6"/>
        <v>323</v>
      </c>
      <c r="N44" s="15">
        <f>(M44-I44)/M44</f>
        <v>0.58204334365325072</v>
      </c>
    </row>
    <row r="45" spans="1:14" ht="15.6" x14ac:dyDescent="0.3">
      <c r="A45" s="3" t="s">
        <v>67</v>
      </c>
      <c r="B45" s="4">
        <v>1</v>
      </c>
      <c r="C45" s="4">
        <v>0</v>
      </c>
      <c r="D45" s="4">
        <v>1</v>
      </c>
      <c r="E45" s="9">
        <f t="shared" si="4"/>
        <v>2</v>
      </c>
      <c r="F45" s="4">
        <v>0</v>
      </c>
      <c r="G45" s="4">
        <v>0</v>
      </c>
      <c r="H45" s="4">
        <v>0</v>
      </c>
      <c r="I45" s="9">
        <f t="shared" si="5"/>
        <v>0</v>
      </c>
      <c r="J45" s="4">
        <v>0</v>
      </c>
      <c r="K45" s="4">
        <v>0</v>
      </c>
      <c r="L45" s="4">
        <v>0</v>
      </c>
      <c r="M45" s="222">
        <f t="shared" si="6"/>
        <v>0</v>
      </c>
      <c r="N45" s="15">
        <v>0</v>
      </c>
    </row>
    <row r="46" spans="1:14" ht="15.6" x14ac:dyDescent="0.3">
      <c r="A46" s="3" t="s">
        <v>68</v>
      </c>
      <c r="B46" s="4">
        <v>0</v>
      </c>
      <c r="C46" s="4">
        <v>0</v>
      </c>
      <c r="D46" s="4">
        <v>0</v>
      </c>
      <c r="E46" s="9">
        <f t="shared" si="4"/>
        <v>0</v>
      </c>
      <c r="F46" s="4">
        <v>0</v>
      </c>
      <c r="G46" s="4">
        <v>0</v>
      </c>
      <c r="H46" s="4">
        <v>0</v>
      </c>
      <c r="I46" s="9">
        <f t="shared" si="5"/>
        <v>0</v>
      </c>
      <c r="J46" s="4">
        <v>0</v>
      </c>
      <c r="K46" s="4">
        <v>0</v>
      </c>
      <c r="L46" s="4">
        <v>0</v>
      </c>
      <c r="M46" s="222">
        <f t="shared" si="6"/>
        <v>0</v>
      </c>
      <c r="N46" s="223">
        <v>0</v>
      </c>
    </row>
    <row r="47" spans="1:14" ht="15.6" x14ac:dyDescent="0.3">
      <c r="A47" s="3" t="s">
        <v>69</v>
      </c>
      <c r="B47" s="4">
        <v>0</v>
      </c>
      <c r="C47" s="4">
        <v>0</v>
      </c>
      <c r="D47" s="4">
        <v>0</v>
      </c>
      <c r="E47" s="9">
        <f t="shared" si="4"/>
        <v>0</v>
      </c>
      <c r="F47" s="4">
        <v>0</v>
      </c>
      <c r="G47" s="4">
        <v>18</v>
      </c>
      <c r="H47" s="4">
        <v>0</v>
      </c>
      <c r="I47" s="9">
        <f t="shared" si="5"/>
        <v>18</v>
      </c>
      <c r="J47" s="4">
        <v>0</v>
      </c>
      <c r="K47" s="4">
        <v>0</v>
      </c>
      <c r="L47" s="4">
        <v>0</v>
      </c>
      <c r="M47" s="222">
        <f t="shared" si="6"/>
        <v>0</v>
      </c>
      <c r="N47" s="14">
        <v>-1</v>
      </c>
    </row>
    <row r="48" spans="1:14" ht="15.6" x14ac:dyDescent="0.3">
      <c r="A48" s="3" t="s">
        <v>86</v>
      </c>
      <c r="B48" s="4">
        <v>0</v>
      </c>
      <c r="C48" s="4">
        <v>6</v>
      </c>
      <c r="D48" s="4">
        <v>34</v>
      </c>
      <c r="E48" s="9">
        <f t="shared" si="4"/>
        <v>40</v>
      </c>
      <c r="F48" s="4">
        <v>0</v>
      </c>
      <c r="G48" s="4">
        <v>102</v>
      </c>
      <c r="H48" s="4">
        <v>6</v>
      </c>
      <c r="I48" s="9">
        <f t="shared" si="5"/>
        <v>108</v>
      </c>
      <c r="J48" s="4">
        <v>1</v>
      </c>
      <c r="K48" s="4">
        <v>23</v>
      </c>
      <c r="L48" s="4">
        <v>6</v>
      </c>
      <c r="M48" s="222">
        <f t="shared" si="6"/>
        <v>30</v>
      </c>
      <c r="N48" s="14">
        <f t="shared" ref="N48:N53" si="7">(M48-I48)/M48</f>
        <v>-2.6</v>
      </c>
    </row>
    <row r="49" spans="1:14" ht="15.6" x14ac:dyDescent="0.3">
      <c r="A49" s="3" t="s">
        <v>87</v>
      </c>
      <c r="B49" s="4">
        <v>25</v>
      </c>
      <c r="C49" s="4">
        <v>130</v>
      </c>
      <c r="D49" s="4">
        <v>82</v>
      </c>
      <c r="E49" s="9">
        <f t="shared" si="4"/>
        <v>237</v>
      </c>
      <c r="F49" s="4">
        <v>11</v>
      </c>
      <c r="G49" s="4">
        <v>60</v>
      </c>
      <c r="H49" s="4">
        <v>73</v>
      </c>
      <c r="I49" s="9">
        <f t="shared" si="5"/>
        <v>144</v>
      </c>
      <c r="J49" s="4">
        <v>34</v>
      </c>
      <c r="K49" s="4">
        <v>127</v>
      </c>
      <c r="L49" s="4">
        <v>143</v>
      </c>
      <c r="M49" s="222">
        <f t="shared" si="6"/>
        <v>304</v>
      </c>
      <c r="N49" s="15">
        <f t="shared" si="7"/>
        <v>0.52631578947368418</v>
      </c>
    </row>
    <row r="50" spans="1:14" ht="15.6" x14ac:dyDescent="0.3">
      <c r="A50" s="3" t="s">
        <v>70</v>
      </c>
      <c r="B50" s="4">
        <v>11</v>
      </c>
      <c r="C50" s="4">
        <v>16</v>
      </c>
      <c r="D50" s="4">
        <v>5</v>
      </c>
      <c r="E50" s="9">
        <f t="shared" si="4"/>
        <v>32</v>
      </c>
      <c r="F50" s="4">
        <v>8</v>
      </c>
      <c r="G50" s="4">
        <v>0</v>
      </c>
      <c r="H50" s="4">
        <v>7</v>
      </c>
      <c r="I50" s="9">
        <f t="shared" si="5"/>
        <v>15</v>
      </c>
      <c r="J50" s="4">
        <v>12</v>
      </c>
      <c r="K50" s="4">
        <v>23</v>
      </c>
      <c r="L50" s="4">
        <v>9</v>
      </c>
      <c r="M50" s="222">
        <f t="shared" si="6"/>
        <v>44</v>
      </c>
      <c r="N50" s="15">
        <f t="shared" si="7"/>
        <v>0.65909090909090906</v>
      </c>
    </row>
    <row r="51" spans="1:14" ht="15.6" x14ac:dyDescent="0.3">
      <c r="A51" s="3" t="s">
        <v>71</v>
      </c>
      <c r="B51" s="4">
        <v>0</v>
      </c>
      <c r="C51" s="4">
        <v>0</v>
      </c>
      <c r="D51" s="4">
        <v>1</v>
      </c>
      <c r="E51" s="9">
        <f t="shared" si="4"/>
        <v>1</v>
      </c>
      <c r="F51" s="4">
        <v>4</v>
      </c>
      <c r="G51" s="4">
        <v>16</v>
      </c>
      <c r="H51" s="4">
        <v>1</v>
      </c>
      <c r="I51" s="9">
        <f t="shared" si="5"/>
        <v>21</v>
      </c>
      <c r="J51" s="4">
        <v>2</v>
      </c>
      <c r="K51" s="4">
        <v>0</v>
      </c>
      <c r="L51" s="4">
        <v>0</v>
      </c>
      <c r="M51" s="222">
        <f t="shared" si="6"/>
        <v>2</v>
      </c>
      <c r="N51" s="14">
        <f t="shared" si="7"/>
        <v>-9.5</v>
      </c>
    </row>
    <row r="52" spans="1:14" ht="15.6" x14ac:dyDescent="0.3">
      <c r="A52" s="3" t="s">
        <v>226</v>
      </c>
      <c r="B52" s="4">
        <v>0</v>
      </c>
      <c r="C52" s="4">
        <v>0</v>
      </c>
      <c r="D52" s="4">
        <v>0</v>
      </c>
      <c r="E52" s="9">
        <f t="shared" si="4"/>
        <v>0</v>
      </c>
      <c r="F52" s="4">
        <v>0</v>
      </c>
      <c r="G52" s="4">
        <v>0</v>
      </c>
      <c r="H52" s="4">
        <v>0</v>
      </c>
      <c r="I52" s="9">
        <v>0</v>
      </c>
      <c r="J52" s="4">
        <v>0</v>
      </c>
      <c r="K52" s="4">
        <v>0</v>
      </c>
      <c r="L52" s="4">
        <v>3</v>
      </c>
      <c r="M52" s="222">
        <f t="shared" si="6"/>
        <v>3</v>
      </c>
      <c r="N52" s="13">
        <f t="shared" si="7"/>
        <v>1</v>
      </c>
    </row>
    <row r="53" spans="1:14" ht="15.6" x14ac:dyDescent="0.3">
      <c r="A53" s="3" t="s">
        <v>72</v>
      </c>
      <c r="B53" s="4">
        <v>5</v>
      </c>
      <c r="C53" s="4">
        <v>24</v>
      </c>
      <c r="D53" s="4">
        <v>3</v>
      </c>
      <c r="E53" s="9">
        <f t="shared" si="4"/>
        <v>32</v>
      </c>
      <c r="F53" s="4">
        <v>1</v>
      </c>
      <c r="G53" s="4">
        <v>0</v>
      </c>
      <c r="H53" s="4">
        <v>19</v>
      </c>
      <c r="I53" s="9">
        <f t="shared" si="5"/>
        <v>20</v>
      </c>
      <c r="J53" s="4">
        <v>8</v>
      </c>
      <c r="K53" s="4">
        <v>36</v>
      </c>
      <c r="L53" s="4">
        <v>15</v>
      </c>
      <c r="M53" s="222">
        <f t="shared" si="6"/>
        <v>59</v>
      </c>
      <c r="N53" s="15">
        <f t="shared" si="7"/>
        <v>0.66101694915254239</v>
      </c>
    </row>
    <row r="54" spans="1:14" ht="15.6" x14ac:dyDescent="0.3">
      <c r="A54" s="3" t="s">
        <v>79</v>
      </c>
      <c r="B54" s="4">
        <v>0</v>
      </c>
      <c r="C54" s="4">
        <v>0</v>
      </c>
      <c r="D54" s="4">
        <v>0</v>
      </c>
      <c r="E54" s="9">
        <f t="shared" si="4"/>
        <v>0</v>
      </c>
      <c r="F54" s="4">
        <v>0</v>
      </c>
      <c r="G54" s="4">
        <v>3</v>
      </c>
      <c r="H54" s="4">
        <v>0</v>
      </c>
      <c r="I54" s="9">
        <f t="shared" si="5"/>
        <v>3</v>
      </c>
      <c r="J54" s="4">
        <v>0</v>
      </c>
      <c r="K54" s="4">
        <v>0</v>
      </c>
      <c r="L54" s="4">
        <v>0</v>
      </c>
      <c r="M54" s="222">
        <f t="shared" si="6"/>
        <v>0</v>
      </c>
      <c r="N54" s="14">
        <v>-1</v>
      </c>
    </row>
    <row r="55" spans="1:14" ht="15.6" x14ac:dyDescent="0.3">
      <c r="A55" s="3" t="s">
        <v>73</v>
      </c>
      <c r="B55" s="4">
        <v>0</v>
      </c>
      <c r="C55" s="4">
        <v>0</v>
      </c>
      <c r="D55" s="4">
        <v>0</v>
      </c>
      <c r="E55" s="9">
        <f t="shared" si="4"/>
        <v>0</v>
      </c>
      <c r="F55" s="4">
        <v>0</v>
      </c>
      <c r="G55" s="4">
        <v>0</v>
      </c>
      <c r="H55" s="4">
        <v>1</v>
      </c>
      <c r="I55" s="9">
        <f t="shared" si="5"/>
        <v>1</v>
      </c>
      <c r="J55" s="4">
        <v>0</v>
      </c>
      <c r="K55" s="4">
        <v>1</v>
      </c>
      <c r="L55" s="4">
        <v>1</v>
      </c>
      <c r="M55" s="222">
        <f t="shared" si="6"/>
        <v>2</v>
      </c>
      <c r="N55" s="13">
        <f>(M55-I55)/M55</f>
        <v>0.5</v>
      </c>
    </row>
    <row r="56" spans="1:14" ht="15.6" x14ac:dyDescent="0.3">
      <c r="A56" s="3" t="s">
        <v>74</v>
      </c>
      <c r="B56" s="4">
        <v>0</v>
      </c>
      <c r="C56" s="4">
        <v>0</v>
      </c>
      <c r="D56" s="4">
        <v>0</v>
      </c>
      <c r="E56" s="9">
        <f t="shared" si="4"/>
        <v>0</v>
      </c>
      <c r="F56" s="4">
        <v>0</v>
      </c>
      <c r="G56" s="4">
        <v>0</v>
      </c>
      <c r="H56" s="4">
        <v>0</v>
      </c>
      <c r="I56" s="9">
        <f t="shared" si="5"/>
        <v>0</v>
      </c>
      <c r="J56" s="4">
        <v>2</v>
      </c>
      <c r="K56" s="4">
        <v>0</v>
      </c>
      <c r="L56" s="4">
        <v>0</v>
      </c>
      <c r="M56" s="222">
        <f t="shared" si="6"/>
        <v>2</v>
      </c>
      <c r="N56" s="13">
        <f>(M56-I56)/M56</f>
        <v>1</v>
      </c>
    </row>
    <row r="57" spans="1:14" ht="15.6" x14ac:dyDescent="0.3">
      <c r="A57" s="3" t="s">
        <v>75</v>
      </c>
      <c r="B57" s="4">
        <v>0</v>
      </c>
      <c r="C57" s="4">
        <v>0</v>
      </c>
      <c r="D57" s="4">
        <v>0</v>
      </c>
      <c r="E57" s="9">
        <f t="shared" si="4"/>
        <v>0</v>
      </c>
      <c r="F57" s="4">
        <v>0</v>
      </c>
      <c r="G57" s="4">
        <v>0</v>
      </c>
      <c r="H57" s="4">
        <v>0</v>
      </c>
      <c r="I57" s="9">
        <f t="shared" si="5"/>
        <v>0</v>
      </c>
      <c r="J57" s="4">
        <v>0</v>
      </c>
      <c r="K57" s="4">
        <v>0</v>
      </c>
      <c r="L57" s="4">
        <v>0</v>
      </c>
      <c r="M57" s="222">
        <f t="shared" si="6"/>
        <v>0</v>
      </c>
      <c r="N57" s="13">
        <v>0</v>
      </c>
    </row>
    <row r="58" spans="1:14" ht="15.6" x14ac:dyDescent="0.3">
      <c r="A58" s="3" t="s">
        <v>82</v>
      </c>
      <c r="B58" s="4">
        <v>0</v>
      </c>
      <c r="C58" s="4">
        <v>0</v>
      </c>
      <c r="D58" s="4">
        <v>0</v>
      </c>
      <c r="E58" s="9">
        <f t="shared" si="4"/>
        <v>0</v>
      </c>
      <c r="F58" s="4">
        <v>0</v>
      </c>
      <c r="G58" s="4">
        <v>0</v>
      </c>
      <c r="H58" s="4">
        <v>0</v>
      </c>
      <c r="I58" s="9">
        <f t="shared" si="5"/>
        <v>0</v>
      </c>
      <c r="J58" s="4">
        <v>0</v>
      </c>
      <c r="K58" s="4">
        <v>0</v>
      </c>
      <c r="L58" s="4">
        <v>0</v>
      </c>
      <c r="M58" s="222">
        <f t="shared" si="6"/>
        <v>0</v>
      </c>
      <c r="N58" s="13">
        <v>0</v>
      </c>
    </row>
    <row r="59" spans="1:14" ht="15.6" x14ac:dyDescent="0.3">
      <c r="A59" s="3" t="s">
        <v>76</v>
      </c>
      <c r="B59" s="4">
        <v>0</v>
      </c>
      <c r="C59" s="4">
        <v>0</v>
      </c>
      <c r="D59" s="4">
        <v>0</v>
      </c>
      <c r="E59" s="9">
        <f t="shared" si="4"/>
        <v>0</v>
      </c>
      <c r="F59" s="4">
        <v>0</v>
      </c>
      <c r="G59" s="4">
        <v>0</v>
      </c>
      <c r="H59" s="4">
        <v>0</v>
      </c>
      <c r="I59" s="9">
        <f t="shared" si="5"/>
        <v>0</v>
      </c>
      <c r="J59" s="4">
        <v>0</v>
      </c>
      <c r="K59" s="4">
        <v>0</v>
      </c>
      <c r="L59" s="4">
        <v>0</v>
      </c>
      <c r="M59" s="222">
        <f t="shared" si="6"/>
        <v>0</v>
      </c>
      <c r="N59" s="13">
        <v>0</v>
      </c>
    </row>
    <row r="60" spans="1:14" ht="15.6" x14ac:dyDescent="0.3">
      <c r="A60" s="3" t="s">
        <v>80</v>
      </c>
      <c r="B60" s="4">
        <v>0</v>
      </c>
      <c r="C60" s="4">
        <v>0</v>
      </c>
      <c r="D60" s="4">
        <v>0</v>
      </c>
      <c r="E60" s="9">
        <f t="shared" si="4"/>
        <v>0</v>
      </c>
      <c r="F60" s="4">
        <v>0</v>
      </c>
      <c r="G60" s="4">
        <v>0</v>
      </c>
      <c r="H60" s="4">
        <v>0</v>
      </c>
      <c r="I60" s="9">
        <f t="shared" si="5"/>
        <v>0</v>
      </c>
      <c r="J60" s="4">
        <v>0</v>
      </c>
      <c r="K60" s="4">
        <v>0</v>
      </c>
      <c r="L60" s="4">
        <v>0</v>
      </c>
      <c r="M60" s="222">
        <f t="shared" si="6"/>
        <v>0</v>
      </c>
      <c r="N60" s="13">
        <v>0</v>
      </c>
    </row>
    <row r="61" spans="1:14" ht="15.6" x14ac:dyDescent="0.3">
      <c r="A61" s="3" t="s">
        <v>77</v>
      </c>
      <c r="B61" s="4">
        <v>1</v>
      </c>
      <c r="C61" s="4">
        <v>5</v>
      </c>
      <c r="D61" s="4">
        <v>9</v>
      </c>
      <c r="E61" s="9">
        <f t="shared" si="4"/>
        <v>15</v>
      </c>
      <c r="F61" s="4">
        <v>2</v>
      </c>
      <c r="G61" s="4">
        <v>4</v>
      </c>
      <c r="H61" s="4">
        <v>19</v>
      </c>
      <c r="I61" s="9">
        <f t="shared" si="5"/>
        <v>25</v>
      </c>
      <c r="J61" s="4">
        <v>5</v>
      </c>
      <c r="K61" s="4">
        <v>6</v>
      </c>
      <c r="L61" s="4">
        <v>2</v>
      </c>
      <c r="M61" s="222">
        <f t="shared" si="6"/>
        <v>13</v>
      </c>
      <c r="N61" s="14">
        <f>(M61-I61)/M61</f>
        <v>-0.92307692307692313</v>
      </c>
    </row>
    <row r="62" spans="1:14" ht="15.6" x14ac:dyDescent="0.3">
      <c r="A62" s="3" t="s">
        <v>78</v>
      </c>
      <c r="B62" s="4">
        <v>7</v>
      </c>
      <c r="C62" s="4">
        <v>12</v>
      </c>
      <c r="D62" s="4">
        <v>8</v>
      </c>
      <c r="E62" s="9">
        <f t="shared" si="4"/>
        <v>27</v>
      </c>
      <c r="F62" s="4">
        <v>3</v>
      </c>
      <c r="G62" s="4">
        <v>17</v>
      </c>
      <c r="H62" s="4">
        <v>9</v>
      </c>
      <c r="I62" s="9">
        <f t="shared" si="5"/>
        <v>29</v>
      </c>
      <c r="J62" s="4">
        <v>6</v>
      </c>
      <c r="K62" s="4">
        <v>36</v>
      </c>
      <c r="L62" s="4">
        <v>2</v>
      </c>
      <c r="M62" s="222">
        <f t="shared" si="6"/>
        <v>44</v>
      </c>
      <c r="N62" s="13">
        <f>(M62-I62)/M62</f>
        <v>0.34090909090909088</v>
      </c>
    </row>
    <row r="63" spans="1:14" ht="15.6" x14ac:dyDescent="0.3">
      <c r="A63" s="3" t="s">
        <v>88</v>
      </c>
      <c r="B63" s="4">
        <v>2</v>
      </c>
      <c r="C63" s="4">
        <v>6</v>
      </c>
      <c r="D63" s="4">
        <v>14</v>
      </c>
      <c r="E63" s="9">
        <f t="shared" si="4"/>
        <v>22</v>
      </c>
      <c r="F63" s="4">
        <v>1</v>
      </c>
      <c r="G63" s="4">
        <v>1</v>
      </c>
      <c r="H63" s="4">
        <v>1</v>
      </c>
      <c r="I63" s="9">
        <f t="shared" si="5"/>
        <v>3</v>
      </c>
      <c r="J63" s="4">
        <v>2</v>
      </c>
      <c r="K63" s="4">
        <v>1</v>
      </c>
      <c r="L63" s="4">
        <v>6</v>
      </c>
      <c r="M63" s="222">
        <f t="shared" si="6"/>
        <v>9</v>
      </c>
      <c r="N63" s="13">
        <f>(M63-I63)/M63</f>
        <v>0.66666666666666663</v>
      </c>
    </row>
  </sheetData>
  <sortState ref="A2:A20">
    <sortCondition ref="A2"/>
  </sortState>
  <pageMargins left="0.25" right="0" top="0.25" bottom="0.25" header="0.5" footer="0.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opLeftCell="B164" zoomScale="110" zoomScaleNormal="110" workbookViewId="0">
      <selection activeCell="L174" sqref="L174:M204"/>
    </sheetView>
  </sheetViews>
  <sheetFormatPr defaultRowHeight="14.4" x14ac:dyDescent="0.3"/>
  <cols>
    <col min="1" max="1" width="38.109375" customWidth="1"/>
    <col min="2" max="2" width="19.44140625" customWidth="1"/>
    <col min="3" max="3" width="15.6640625" customWidth="1"/>
    <col min="4" max="4" width="17.44140625" customWidth="1"/>
    <col min="6" max="6" width="15.33203125" customWidth="1"/>
    <col min="8" max="8" width="12.33203125" customWidth="1"/>
    <col min="9" max="9" width="10" customWidth="1"/>
    <col min="10" max="10" width="13.88671875" bestFit="1" customWidth="1"/>
    <col min="12" max="12" width="14" customWidth="1"/>
  </cols>
  <sheetData>
    <row r="1" spans="1:14" ht="21" customHeight="1" x14ac:dyDescent="0.3">
      <c r="A1" s="20" t="s">
        <v>107</v>
      </c>
      <c r="B1" s="20" t="s">
        <v>58</v>
      </c>
      <c r="C1" s="20" t="s">
        <v>59</v>
      </c>
      <c r="D1" s="20" t="s">
        <v>60</v>
      </c>
      <c r="E1" s="83" t="s">
        <v>187</v>
      </c>
      <c r="F1" s="20" t="s">
        <v>61</v>
      </c>
      <c r="G1" s="20" t="s">
        <v>62</v>
      </c>
      <c r="H1" s="20" t="s">
        <v>63</v>
      </c>
      <c r="I1" s="83" t="s">
        <v>188</v>
      </c>
      <c r="J1" s="20" t="s">
        <v>208</v>
      </c>
      <c r="K1" s="20" t="s">
        <v>209</v>
      </c>
      <c r="L1" s="20" t="s">
        <v>210</v>
      </c>
      <c r="M1" s="20" t="s">
        <v>47</v>
      </c>
      <c r="N1" s="20" t="s">
        <v>2</v>
      </c>
    </row>
    <row r="2" spans="1:14" ht="31.5" customHeight="1" x14ac:dyDescent="0.3">
      <c r="A2" s="64" t="s">
        <v>158</v>
      </c>
      <c r="B2" s="84">
        <v>0</v>
      </c>
      <c r="C2" s="84">
        <v>0</v>
      </c>
      <c r="D2" s="84">
        <v>0</v>
      </c>
      <c r="E2" s="20">
        <v>0</v>
      </c>
      <c r="F2" s="65">
        <v>0</v>
      </c>
      <c r="G2" s="65">
        <v>13</v>
      </c>
      <c r="H2" s="65">
        <v>11</v>
      </c>
      <c r="I2" s="20">
        <f t="shared" ref="I2:I14" si="0">SUM(F2:H2)</f>
        <v>24</v>
      </c>
      <c r="J2" s="65">
        <v>6</v>
      </c>
      <c r="K2" s="65">
        <v>17</v>
      </c>
      <c r="L2" s="65">
        <v>7</v>
      </c>
      <c r="M2" s="20">
        <f t="shared" ref="M2:M14" si="1">SUM(J2:L2)</f>
        <v>30</v>
      </c>
      <c r="N2" s="66"/>
    </row>
    <row r="3" spans="1:14" ht="15.6" x14ac:dyDescent="0.3">
      <c r="A3" s="4" t="s">
        <v>97</v>
      </c>
      <c r="B3" s="85">
        <v>20</v>
      </c>
      <c r="C3" s="85">
        <v>108</v>
      </c>
      <c r="D3" s="85">
        <v>138</v>
      </c>
      <c r="E3" s="20">
        <f t="shared" ref="E3:E14" si="2">SUM(B3:D3)</f>
        <v>266</v>
      </c>
      <c r="F3" s="8">
        <v>15</v>
      </c>
      <c r="G3" s="8">
        <v>54</v>
      </c>
      <c r="H3" s="8">
        <v>57</v>
      </c>
      <c r="I3" s="20">
        <f t="shared" si="0"/>
        <v>126</v>
      </c>
      <c r="J3" s="8">
        <v>10</v>
      </c>
      <c r="K3" s="8">
        <v>113</v>
      </c>
      <c r="L3" s="8">
        <v>41</v>
      </c>
      <c r="M3" s="20">
        <f t="shared" si="1"/>
        <v>164</v>
      </c>
      <c r="N3" s="69"/>
    </row>
    <row r="4" spans="1:14" ht="15.6" x14ac:dyDescent="0.3">
      <c r="A4" s="4" t="s">
        <v>98</v>
      </c>
      <c r="B4" s="85">
        <v>52</v>
      </c>
      <c r="C4" s="85">
        <v>163</v>
      </c>
      <c r="D4" s="85">
        <v>159</v>
      </c>
      <c r="E4" s="20">
        <f t="shared" si="2"/>
        <v>374</v>
      </c>
      <c r="F4" s="8">
        <v>76</v>
      </c>
      <c r="G4" s="8">
        <v>226</v>
      </c>
      <c r="H4" s="8">
        <v>171</v>
      </c>
      <c r="I4" s="20">
        <f t="shared" si="0"/>
        <v>473</v>
      </c>
      <c r="J4" s="8">
        <v>24</v>
      </c>
      <c r="K4" s="8">
        <v>191</v>
      </c>
      <c r="L4" s="8">
        <v>166</v>
      </c>
      <c r="M4" s="20">
        <f t="shared" si="1"/>
        <v>381</v>
      </c>
      <c r="N4" s="67"/>
    </row>
    <row r="5" spans="1:14" ht="15.6" x14ac:dyDescent="0.3">
      <c r="A5" s="4" t="s">
        <v>99</v>
      </c>
      <c r="B5" s="85">
        <v>20</v>
      </c>
      <c r="C5" s="85">
        <v>73</v>
      </c>
      <c r="D5" s="85">
        <v>71</v>
      </c>
      <c r="E5" s="20">
        <f t="shared" si="2"/>
        <v>164</v>
      </c>
      <c r="F5" s="8">
        <v>12</v>
      </c>
      <c r="G5" s="8">
        <v>185</v>
      </c>
      <c r="H5" s="8">
        <v>22</v>
      </c>
      <c r="I5" s="20">
        <f t="shared" si="0"/>
        <v>219</v>
      </c>
      <c r="J5" s="8">
        <v>8</v>
      </c>
      <c r="K5" s="8">
        <v>31</v>
      </c>
      <c r="L5" s="8">
        <v>10</v>
      </c>
      <c r="M5" s="20">
        <f t="shared" si="1"/>
        <v>49</v>
      </c>
      <c r="N5" s="67"/>
    </row>
    <row r="6" spans="1:14" ht="15.6" x14ac:dyDescent="0.3">
      <c r="A6" s="4" t="s">
        <v>100</v>
      </c>
      <c r="B6" s="85">
        <v>45</v>
      </c>
      <c r="C6" s="85">
        <v>216</v>
      </c>
      <c r="D6" s="85">
        <v>169</v>
      </c>
      <c r="E6" s="20">
        <f t="shared" si="2"/>
        <v>430</v>
      </c>
      <c r="F6" s="8">
        <v>20</v>
      </c>
      <c r="G6" s="8">
        <v>50</v>
      </c>
      <c r="H6" s="8">
        <v>156</v>
      </c>
      <c r="I6" s="20">
        <f t="shared" si="0"/>
        <v>226</v>
      </c>
      <c r="J6" s="8">
        <v>43</v>
      </c>
      <c r="K6" s="8">
        <v>209</v>
      </c>
      <c r="L6" s="8">
        <v>152</v>
      </c>
      <c r="M6" s="20">
        <f t="shared" si="1"/>
        <v>404</v>
      </c>
      <c r="N6" s="69"/>
    </row>
    <row r="7" spans="1:14" ht="15.6" x14ac:dyDescent="0.3">
      <c r="A7" s="4" t="s">
        <v>101</v>
      </c>
      <c r="B7" s="85">
        <v>4</v>
      </c>
      <c r="C7" s="85">
        <v>18</v>
      </c>
      <c r="D7" s="85">
        <v>26</v>
      </c>
      <c r="E7" s="20">
        <f t="shared" si="2"/>
        <v>48</v>
      </c>
      <c r="F7" s="8">
        <v>4</v>
      </c>
      <c r="G7" s="8">
        <v>27</v>
      </c>
      <c r="H7" s="8">
        <v>12</v>
      </c>
      <c r="I7" s="20">
        <f t="shared" si="0"/>
        <v>43</v>
      </c>
      <c r="J7" s="8">
        <v>0</v>
      </c>
      <c r="K7" s="8">
        <v>27</v>
      </c>
      <c r="L7" s="8">
        <v>27</v>
      </c>
      <c r="M7" s="20">
        <f t="shared" si="1"/>
        <v>54</v>
      </c>
      <c r="N7" s="69"/>
    </row>
    <row r="8" spans="1:14" s="19" customFormat="1" ht="46.8" x14ac:dyDescent="0.3">
      <c r="A8" s="21" t="s">
        <v>102</v>
      </c>
      <c r="B8" s="86">
        <v>9</v>
      </c>
      <c r="C8" s="86">
        <v>49</v>
      </c>
      <c r="D8" s="86">
        <v>29</v>
      </c>
      <c r="E8" s="56">
        <f t="shared" si="2"/>
        <v>87</v>
      </c>
      <c r="F8" s="55">
        <v>11</v>
      </c>
      <c r="G8" s="55">
        <v>43</v>
      </c>
      <c r="H8" s="55">
        <v>25</v>
      </c>
      <c r="I8" s="56">
        <f t="shared" si="0"/>
        <v>79</v>
      </c>
      <c r="J8" s="55">
        <v>12</v>
      </c>
      <c r="K8" s="55">
        <v>58</v>
      </c>
      <c r="L8" s="55">
        <v>45</v>
      </c>
      <c r="M8" s="56">
        <f t="shared" si="1"/>
        <v>115</v>
      </c>
      <c r="N8" s="70"/>
    </row>
    <row r="9" spans="1:14" s="19" customFormat="1" ht="15.6" x14ac:dyDescent="0.3">
      <c r="A9" s="21" t="s">
        <v>159</v>
      </c>
      <c r="B9" s="86">
        <v>0</v>
      </c>
      <c r="C9" s="86">
        <v>0</v>
      </c>
      <c r="D9" s="86">
        <v>0</v>
      </c>
      <c r="E9" s="56">
        <f t="shared" si="2"/>
        <v>0</v>
      </c>
      <c r="F9" s="55">
        <v>0</v>
      </c>
      <c r="G9" s="55">
        <v>4</v>
      </c>
      <c r="H9" s="55">
        <v>4</v>
      </c>
      <c r="I9" s="56">
        <f t="shared" si="0"/>
        <v>8</v>
      </c>
      <c r="J9" s="55">
        <v>1</v>
      </c>
      <c r="K9" s="55">
        <v>1</v>
      </c>
      <c r="L9" s="55">
        <v>16</v>
      </c>
      <c r="M9" s="56">
        <f t="shared" si="1"/>
        <v>18</v>
      </c>
      <c r="N9" s="68"/>
    </row>
    <row r="10" spans="1:14" ht="15.6" x14ac:dyDescent="0.3">
      <c r="A10" s="4" t="s">
        <v>103</v>
      </c>
      <c r="B10" s="85">
        <v>378</v>
      </c>
      <c r="C10" s="85">
        <v>1529</v>
      </c>
      <c r="D10" s="85">
        <v>1444</v>
      </c>
      <c r="E10" s="20">
        <f t="shared" si="2"/>
        <v>3351</v>
      </c>
      <c r="F10" s="8">
        <v>533</v>
      </c>
      <c r="G10" s="8">
        <v>1651</v>
      </c>
      <c r="H10" s="8">
        <v>1457</v>
      </c>
      <c r="I10" s="20">
        <f t="shared" si="0"/>
        <v>3641</v>
      </c>
      <c r="J10" s="8">
        <v>383</v>
      </c>
      <c r="K10" s="8">
        <v>1457</v>
      </c>
      <c r="L10" s="8">
        <v>1450</v>
      </c>
      <c r="M10" s="20">
        <f t="shared" si="1"/>
        <v>3290</v>
      </c>
      <c r="N10" s="67"/>
    </row>
    <row r="11" spans="1:14" ht="15.6" x14ac:dyDescent="0.3">
      <c r="A11" s="4" t="s">
        <v>104</v>
      </c>
      <c r="B11" s="85">
        <v>45</v>
      </c>
      <c r="C11" s="85">
        <v>91</v>
      </c>
      <c r="D11" s="85">
        <v>91</v>
      </c>
      <c r="E11" s="20">
        <f t="shared" si="2"/>
        <v>227</v>
      </c>
      <c r="F11" s="8">
        <v>24</v>
      </c>
      <c r="G11" s="8">
        <v>46</v>
      </c>
      <c r="H11" s="8">
        <v>41</v>
      </c>
      <c r="I11" s="20">
        <f t="shared" si="0"/>
        <v>111</v>
      </c>
      <c r="J11" s="8">
        <v>10</v>
      </c>
      <c r="K11" s="8">
        <v>45</v>
      </c>
      <c r="L11" s="8">
        <v>64</v>
      </c>
      <c r="M11" s="20">
        <f t="shared" si="1"/>
        <v>119</v>
      </c>
      <c r="N11" s="69"/>
    </row>
    <row r="12" spans="1:14" ht="15.6" x14ac:dyDescent="0.3">
      <c r="A12" s="4" t="s">
        <v>105</v>
      </c>
      <c r="B12" s="85">
        <v>38</v>
      </c>
      <c r="C12" s="85">
        <v>195</v>
      </c>
      <c r="D12" s="85">
        <v>140</v>
      </c>
      <c r="E12" s="20">
        <f t="shared" si="2"/>
        <v>373</v>
      </c>
      <c r="F12" s="8">
        <v>28</v>
      </c>
      <c r="G12" s="8">
        <v>111</v>
      </c>
      <c r="H12" s="8">
        <v>107</v>
      </c>
      <c r="I12" s="20">
        <f t="shared" si="0"/>
        <v>246</v>
      </c>
      <c r="J12" s="8">
        <v>22</v>
      </c>
      <c r="K12" s="8">
        <v>127</v>
      </c>
      <c r="L12" s="8">
        <v>96</v>
      </c>
      <c r="M12" s="20">
        <f t="shared" si="1"/>
        <v>245</v>
      </c>
      <c r="N12" s="69"/>
    </row>
    <row r="13" spans="1:14" ht="15.6" x14ac:dyDescent="0.3">
      <c r="A13" s="4" t="s">
        <v>160</v>
      </c>
      <c r="B13" s="85">
        <v>0</v>
      </c>
      <c r="C13" s="85">
        <v>0</v>
      </c>
      <c r="D13" s="85">
        <v>0</v>
      </c>
      <c r="E13" s="20">
        <f t="shared" si="2"/>
        <v>0</v>
      </c>
      <c r="F13" s="8">
        <v>0</v>
      </c>
      <c r="G13" s="8">
        <v>4</v>
      </c>
      <c r="H13" s="8">
        <v>4</v>
      </c>
      <c r="I13" s="20">
        <f t="shared" si="0"/>
        <v>8</v>
      </c>
      <c r="J13" s="8">
        <v>1</v>
      </c>
      <c r="K13" s="8">
        <v>1</v>
      </c>
      <c r="L13" s="8">
        <v>2</v>
      </c>
      <c r="M13" s="20">
        <f t="shared" si="1"/>
        <v>4</v>
      </c>
      <c r="N13" s="67"/>
    </row>
    <row r="14" spans="1:14" ht="15.6" x14ac:dyDescent="0.3">
      <c r="A14" s="4" t="s">
        <v>106</v>
      </c>
      <c r="B14" s="85">
        <v>3</v>
      </c>
      <c r="C14" s="85">
        <v>8</v>
      </c>
      <c r="D14" s="85">
        <v>22</v>
      </c>
      <c r="E14" s="20">
        <f t="shared" si="2"/>
        <v>33</v>
      </c>
      <c r="F14" s="8">
        <v>28</v>
      </c>
      <c r="G14" s="8">
        <v>12</v>
      </c>
      <c r="H14" s="8">
        <v>13</v>
      </c>
      <c r="I14" s="20">
        <f t="shared" si="0"/>
        <v>53</v>
      </c>
      <c r="J14" s="8">
        <v>11</v>
      </c>
      <c r="K14" s="8">
        <v>28</v>
      </c>
      <c r="L14" s="8">
        <v>23</v>
      </c>
      <c r="M14" s="20">
        <f t="shared" si="1"/>
        <v>62</v>
      </c>
      <c r="N14" s="67"/>
    </row>
    <row r="15" spans="1:14" ht="15.75" customHeight="1" x14ac:dyDescent="0.3"/>
    <row r="16" spans="1:14" ht="15.6" x14ac:dyDescent="0.3">
      <c r="A16" s="20" t="s">
        <v>108</v>
      </c>
      <c r="B16" s="20" t="s">
        <v>58</v>
      </c>
      <c r="C16" s="20" t="s">
        <v>59</v>
      </c>
      <c r="D16" s="20" t="s">
        <v>60</v>
      </c>
      <c r="E16" s="20" t="s">
        <v>47</v>
      </c>
      <c r="F16" s="20" t="s">
        <v>61</v>
      </c>
      <c r="G16" s="20" t="s">
        <v>62</v>
      </c>
      <c r="H16" s="20" t="s">
        <v>63</v>
      </c>
      <c r="I16" s="20" t="s">
        <v>47</v>
      </c>
      <c r="J16" s="20" t="s">
        <v>208</v>
      </c>
      <c r="K16" s="20" t="s">
        <v>209</v>
      </c>
      <c r="L16" s="20" t="s">
        <v>210</v>
      </c>
      <c r="M16" s="20" t="s">
        <v>47</v>
      </c>
      <c r="N16" s="71" t="s">
        <v>2</v>
      </c>
    </row>
    <row r="17" spans="1:14" ht="31.2" x14ac:dyDescent="0.3">
      <c r="A17" s="64" t="s">
        <v>158</v>
      </c>
      <c r="B17" s="65">
        <v>0</v>
      </c>
      <c r="C17" s="65">
        <v>0</v>
      </c>
      <c r="D17" s="65">
        <v>0</v>
      </c>
      <c r="E17" s="20">
        <v>0</v>
      </c>
      <c r="F17" s="65">
        <v>0</v>
      </c>
      <c r="G17" s="65">
        <v>0</v>
      </c>
      <c r="H17" s="65">
        <v>0</v>
      </c>
      <c r="I17" s="20">
        <f t="shared" ref="I17:I29" si="3">SUM(F17:H17)</f>
        <v>0</v>
      </c>
      <c r="J17" s="65">
        <v>0</v>
      </c>
      <c r="K17" s="65">
        <v>0</v>
      </c>
      <c r="L17" s="65">
        <v>0</v>
      </c>
      <c r="M17" s="20">
        <f t="shared" ref="M17:M29" si="4">SUM(J17:L17)</f>
        <v>0</v>
      </c>
      <c r="N17" s="66"/>
    </row>
    <row r="18" spans="1:14" ht="15.6" x14ac:dyDescent="0.3">
      <c r="A18" s="4" t="s">
        <v>97</v>
      </c>
      <c r="B18" s="8">
        <v>0</v>
      </c>
      <c r="C18" s="8">
        <v>0</v>
      </c>
      <c r="D18" s="8">
        <v>3</v>
      </c>
      <c r="E18" s="20">
        <f t="shared" ref="E18:E23" si="5">SUM(B18:D18)</f>
        <v>3</v>
      </c>
      <c r="F18" s="8">
        <v>0</v>
      </c>
      <c r="G18" s="8">
        <v>0</v>
      </c>
      <c r="H18" s="8">
        <v>0</v>
      </c>
      <c r="I18" s="20">
        <f t="shared" si="3"/>
        <v>0</v>
      </c>
      <c r="J18" s="8">
        <v>0</v>
      </c>
      <c r="K18" s="8">
        <v>3</v>
      </c>
      <c r="L18" s="8">
        <v>2</v>
      </c>
      <c r="M18" s="20">
        <f t="shared" si="4"/>
        <v>5</v>
      </c>
      <c r="N18" s="69"/>
    </row>
    <row r="19" spans="1:14" ht="15.6" x14ac:dyDescent="0.3">
      <c r="A19" s="4" t="s">
        <v>98</v>
      </c>
      <c r="B19" s="8">
        <v>9</v>
      </c>
      <c r="C19" s="8">
        <v>11</v>
      </c>
      <c r="D19" s="8">
        <v>7</v>
      </c>
      <c r="E19" s="20">
        <f t="shared" si="5"/>
        <v>27</v>
      </c>
      <c r="F19" s="8">
        <v>0</v>
      </c>
      <c r="G19" s="8">
        <v>0</v>
      </c>
      <c r="H19" s="8">
        <v>0</v>
      </c>
      <c r="I19" s="20">
        <f t="shared" si="3"/>
        <v>0</v>
      </c>
      <c r="J19" s="8">
        <v>0</v>
      </c>
      <c r="K19" s="8">
        <v>4</v>
      </c>
      <c r="L19" s="8">
        <v>6</v>
      </c>
      <c r="M19" s="20">
        <f t="shared" si="4"/>
        <v>10</v>
      </c>
      <c r="N19" s="69"/>
    </row>
    <row r="20" spans="1:14" ht="15.6" x14ac:dyDescent="0.3">
      <c r="A20" s="4" t="s">
        <v>99</v>
      </c>
      <c r="B20" s="8">
        <v>0</v>
      </c>
      <c r="C20" s="8">
        <v>5</v>
      </c>
      <c r="D20" s="8">
        <v>4</v>
      </c>
      <c r="E20" s="20">
        <f t="shared" si="5"/>
        <v>9</v>
      </c>
      <c r="F20" s="8">
        <v>0</v>
      </c>
      <c r="G20" s="8">
        <v>0</v>
      </c>
      <c r="H20" s="8">
        <v>0</v>
      </c>
      <c r="I20" s="20">
        <f t="shared" si="3"/>
        <v>0</v>
      </c>
      <c r="J20" s="8">
        <v>0</v>
      </c>
      <c r="K20" s="8">
        <v>0</v>
      </c>
      <c r="L20" s="8">
        <v>0</v>
      </c>
      <c r="M20" s="20">
        <f t="shared" si="4"/>
        <v>0</v>
      </c>
      <c r="N20" s="69"/>
    </row>
    <row r="21" spans="1:14" ht="15.6" x14ac:dyDescent="0.3">
      <c r="A21" s="4" t="s">
        <v>100</v>
      </c>
      <c r="B21" s="8">
        <v>6</v>
      </c>
      <c r="C21" s="8">
        <v>2</v>
      </c>
      <c r="D21" s="8">
        <v>5</v>
      </c>
      <c r="E21" s="20">
        <f t="shared" si="5"/>
        <v>13</v>
      </c>
      <c r="F21" s="8">
        <v>0</v>
      </c>
      <c r="G21" s="8">
        <v>0</v>
      </c>
      <c r="H21" s="8">
        <v>0</v>
      </c>
      <c r="I21" s="20">
        <f t="shared" si="3"/>
        <v>0</v>
      </c>
      <c r="J21" s="8">
        <v>0</v>
      </c>
      <c r="K21" s="8">
        <v>5</v>
      </c>
      <c r="L21" s="8">
        <v>0</v>
      </c>
      <c r="M21" s="20">
        <f t="shared" si="4"/>
        <v>5</v>
      </c>
      <c r="N21" s="69"/>
    </row>
    <row r="22" spans="1:14" ht="15.6" x14ac:dyDescent="0.3">
      <c r="A22" s="4" t="s">
        <v>101</v>
      </c>
      <c r="B22" s="8">
        <v>0</v>
      </c>
      <c r="C22" s="8">
        <v>0</v>
      </c>
      <c r="D22" s="8">
        <v>0</v>
      </c>
      <c r="E22" s="20">
        <f t="shared" si="5"/>
        <v>0</v>
      </c>
      <c r="F22" s="8">
        <v>0</v>
      </c>
      <c r="G22" s="8">
        <v>0</v>
      </c>
      <c r="H22" s="8">
        <v>0</v>
      </c>
      <c r="I22" s="20">
        <f t="shared" si="3"/>
        <v>0</v>
      </c>
      <c r="J22" s="8">
        <v>0</v>
      </c>
      <c r="K22" s="8">
        <v>0</v>
      </c>
      <c r="L22" s="8">
        <v>0</v>
      </c>
      <c r="M22" s="20">
        <f t="shared" si="4"/>
        <v>0</v>
      </c>
      <c r="N22" s="67"/>
    </row>
    <row r="23" spans="1:14" ht="46.8" x14ac:dyDescent="0.3">
      <c r="A23" s="21" t="s">
        <v>102</v>
      </c>
      <c r="B23" s="55">
        <v>0</v>
      </c>
      <c r="C23" s="55">
        <v>0</v>
      </c>
      <c r="D23" s="55">
        <v>0</v>
      </c>
      <c r="E23" s="56">
        <f t="shared" si="5"/>
        <v>0</v>
      </c>
      <c r="F23" s="55">
        <v>0</v>
      </c>
      <c r="G23" s="55">
        <v>0</v>
      </c>
      <c r="H23" s="55">
        <v>0</v>
      </c>
      <c r="I23" s="56">
        <f t="shared" si="3"/>
        <v>0</v>
      </c>
      <c r="J23" s="55">
        <v>0</v>
      </c>
      <c r="K23" s="55">
        <v>0</v>
      </c>
      <c r="L23" s="55">
        <v>0</v>
      </c>
      <c r="M23" s="56">
        <f t="shared" si="4"/>
        <v>0</v>
      </c>
      <c r="N23" s="68"/>
    </row>
    <row r="24" spans="1:14" ht="15.6" x14ac:dyDescent="0.3">
      <c r="A24" s="21" t="s">
        <v>159</v>
      </c>
      <c r="B24" s="55">
        <v>0</v>
      </c>
      <c r="C24" s="55">
        <v>0</v>
      </c>
      <c r="D24" s="55">
        <v>0</v>
      </c>
      <c r="E24" s="56">
        <v>0</v>
      </c>
      <c r="F24" s="55">
        <v>0</v>
      </c>
      <c r="G24" s="55">
        <v>0</v>
      </c>
      <c r="H24" s="55">
        <v>0</v>
      </c>
      <c r="I24" s="56">
        <f t="shared" si="3"/>
        <v>0</v>
      </c>
      <c r="J24" s="55">
        <v>14</v>
      </c>
      <c r="K24" s="55">
        <v>48</v>
      </c>
      <c r="L24" s="55">
        <v>0</v>
      </c>
      <c r="M24" s="56">
        <f t="shared" si="4"/>
        <v>62</v>
      </c>
      <c r="N24" s="68"/>
    </row>
    <row r="25" spans="1:14" ht="15.6" x14ac:dyDescent="0.3">
      <c r="A25" s="4" t="s">
        <v>103</v>
      </c>
      <c r="B25" s="8">
        <v>26</v>
      </c>
      <c r="C25" s="8">
        <v>60</v>
      </c>
      <c r="D25" s="8">
        <v>60</v>
      </c>
      <c r="E25" s="20">
        <f>SUM(B25:D25)</f>
        <v>146</v>
      </c>
      <c r="F25" s="8">
        <v>34</v>
      </c>
      <c r="G25" s="8">
        <v>48</v>
      </c>
      <c r="H25" s="8">
        <v>61</v>
      </c>
      <c r="I25" s="20">
        <f t="shared" si="3"/>
        <v>143</v>
      </c>
      <c r="J25" s="8">
        <v>0</v>
      </c>
      <c r="K25" s="8">
        <v>0</v>
      </c>
      <c r="L25" s="8">
        <v>55</v>
      </c>
      <c r="M25" s="20">
        <f t="shared" si="4"/>
        <v>55</v>
      </c>
      <c r="N25" s="69"/>
    </row>
    <row r="26" spans="1:14" ht="15.6" x14ac:dyDescent="0.3">
      <c r="A26" s="4" t="s">
        <v>104</v>
      </c>
      <c r="B26" s="8">
        <v>0</v>
      </c>
      <c r="C26" s="8">
        <v>10</v>
      </c>
      <c r="D26" s="8">
        <v>4</v>
      </c>
      <c r="E26" s="20">
        <f>SUM(B26:D26)</f>
        <v>14</v>
      </c>
      <c r="F26" s="8">
        <v>0</v>
      </c>
      <c r="G26" s="8">
        <v>0</v>
      </c>
      <c r="H26" s="8">
        <v>0</v>
      </c>
      <c r="I26" s="20">
        <f t="shared" si="3"/>
        <v>0</v>
      </c>
      <c r="J26" s="8">
        <v>0</v>
      </c>
      <c r="K26" s="8">
        <v>0</v>
      </c>
      <c r="L26" s="8">
        <v>0</v>
      </c>
      <c r="M26" s="20">
        <f t="shared" si="4"/>
        <v>0</v>
      </c>
      <c r="N26" s="69"/>
    </row>
    <row r="27" spans="1:14" ht="15.6" x14ac:dyDescent="0.3">
      <c r="A27" s="4" t="s">
        <v>105</v>
      </c>
      <c r="B27" s="8">
        <v>1</v>
      </c>
      <c r="C27" s="8">
        <v>5</v>
      </c>
      <c r="D27" s="8">
        <v>4</v>
      </c>
      <c r="E27" s="20">
        <f>SUM(B27:D27)</f>
        <v>10</v>
      </c>
      <c r="F27" s="8">
        <v>0</v>
      </c>
      <c r="G27" s="8">
        <v>0</v>
      </c>
      <c r="H27" s="8">
        <v>0</v>
      </c>
      <c r="I27" s="20">
        <f t="shared" si="3"/>
        <v>0</v>
      </c>
      <c r="J27" s="8">
        <v>0</v>
      </c>
      <c r="K27" s="8">
        <v>0</v>
      </c>
      <c r="L27" s="8">
        <v>0</v>
      </c>
      <c r="M27" s="20">
        <f t="shared" si="4"/>
        <v>0</v>
      </c>
      <c r="N27" s="69"/>
    </row>
    <row r="28" spans="1:14" ht="15.6" x14ac:dyDescent="0.3">
      <c r="A28" s="4" t="s">
        <v>160</v>
      </c>
      <c r="B28" s="8">
        <v>0</v>
      </c>
      <c r="C28" s="8">
        <v>0</v>
      </c>
      <c r="D28" s="8">
        <v>0</v>
      </c>
      <c r="E28" s="20">
        <v>0</v>
      </c>
      <c r="F28" s="8">
        <v>0</v>
      </c>
      <c r="G28" s="8">
        <v>0</v>
      </c>
      <c r="H28" s="8">
        <v>0</v>
      </c>
      <c r="I28" s="20">
        <f t="shared" si="3"/>
        <v>0</v>
      </c>
      <c r="J28" s="8">
        <v>0</v>
      </c>
      <c r="K28" s="8">
        <v>0</v>
      </c>
      <c r="L28" s="8">
        <v>0</v>
      </c>
      <c r="M28" s="20">
        <f t="shared" si="4"/>
        <v>0</v>
      </c>
      <c r="N28" s="67"/>
    </row>
    <row r="29" spans="1:14" ht="15.6" x14ac:dyDescent="0.3">
      <c r="A29" s="4" t="s">
        <v>106</v>
      </c>
      <c r="B29" s="8">
        <v>1</v>
      </c>
      <c r="C29" s="8">
        <v>0</v>
      </c>
      <c r="D29" s="8">
        <v>1</v>
      </c>
      <c r="E29" s="20">
        <f>SUM(B29:D29)</f>
        <v>2</v>
      </c>
      <c r="F29" s="8">
        <v>0</v>
      </c>
      <c r="G29" s="8">
        <v>1</v>
      </c>
      <c r="H29" s="8">
        <v>0</v>
      </c>
      <c r="I29" s="20">
        <f t="shared" si="3"/>
        <v>1</v>
      </c>
      <c r="J29" s="8">
        <v>0</v>
      </c>
      <c r="K29" s="8">
        <v>0</v>
      </c>
      <c r="L29" s="8">
        <v>0</v>
      </c>
      <c r="M29" s="20">
        <f t="shared" si="4"/>
        <v>0</v>
      </c>
      <c r="N29" s="69"/>
    </row>
    <row r="30" spans="1:14" x14ac:dyDescent="0.3">
      <c r="J30" s="12"/>
    </row>
    <row r="31" spans="1:14" ht="15.6" x14ac:dyDescent="0.3">
      <c r="A31" s="20" t="s">
        <v>109</v>
      </c>
      <c r="B31" s="20" t="s">
        <v>58</v>
      </c>
      <c r="C31" s="20" t="s">
        <v>59</v>
      </c>
      <c r="D31" s="20" t="s">
        <v>60</v>
      </c>
      <c r="E31" s="20" t="s">
        <v>47</v>
      </c>
      <c r="F31" s="20" t="s">
        <v>61</v>
      </c>
      <c r="G31" s="20" t="s">
        <v>62</v>
      </c>
      <c r="H31" s="20" t="s">
        <v>63</v>
      </c>
      <c r="I31" s="20" t="s">
        <v>47</v>
      </c>
      <c r="J31" s="20" t="s">
        <v>208</v>
      </c>
      <c r="K31" s="20" t="s">
        <v>209</v>
      </c>
      <c r="L31" s="20" t="s">
        <v>210</v>
      </c>
      <c r="M31" s="20" t="s">
        <v>47</v>
      </c>
      <c r="N31" s="83" t="s">
        <v>149</v>
      </c>
    </row>
    <row r="32" spans="1:14" ht="31.2" x14ac:dyDescent="0.3">
      <c r="A32" s="64" t="s">
        <v>158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 t="shared" ref="I32:I44" si="6">SUM(F32:H32)</f>
        <v>0</v>
      </c>
      <c r="J32" s="216">
        <v>0</v>
      </c>
      <c r="K32" s="65">
        <v>0</v>
      </c>
      <c r="L32" s="65">
        <v>0</v>
      </c>
      <c r="M32" s="65">
        <f t="shared" ref="M32:M44" si="7">SUM(J32:L32)</f>
        <v>0</v>
      </c>
      <c r="N32" s="66"/>
    </row>
    <row r="33" spans="1:14" ht="15.6" x14ac:dyDescent="0.3">
      <c r="A33" s="4" t="s">
        <v>97</v>
      </c>
      <c r="B33" s="8">
        <v>0</v>
      </c>
      <c r="C33" s="8">
        <v>0</v>
      </c>
      <c r="D33" s="8">
        <v>0</v>
      </c>
      <c r="E33" s="20">
        <f t="shared" ref="E33:E42" si="8">SUM(B33:D33)</f>
        <v>0</v>
      </c>
      <c r="F33" s="8">
        <v>0</v>
      </c>
      <c r="G33" s="8">
        <v>0</v>
      </c>
      <c r="H33" s="8">
        <v>0</v>
      </c>
      <c r="I33" s="8">
        <f t="shared" si="6"/>
        <v>0</v>
      </c>
      <c r="J33" s="217">
        <v>0</v>
      </c>
      <c r="K33" s="8">
        <v>0</v>
      </c>
      <c r="L33" s="8">
        <v>0</v>
      </c>
      <c r="M33" s="253">
        <f t="shared" si="7"/>
        <v>0</v>
      </c>
      <c r="N33" s="67"/>
    </row>
    <row r="34" spans="1:14" ht="15.6" x14ac:dyDescent="0.3">
      <c r="A34" s="4" t="s">
        <v>98</v>
      </c>
      <c r="B34" s="8">
        <v>0</v>
      </c>
      <c r="C34" s="8">
        <v>2</v>
      </c>
      <c r="D34" s="8">
        <v>0</v>
      </c>
      <c r="E34" s="20">
        <f t="shared" si="8"/>
        <v>2</v>
      </c>
      <c r="F34" s="8">
        <v>0</v>
      </c>
      <c r="G34" s="8">
        <v>1</v>
      </c>
      <c r="H34" s="8">
        <v>0</v>
      </c>
      <c r="I34" s="8">
        <f t="shared" si="6"/>
        <v>1</v>
      </c>
      <c r="J34" s="218">
        <v>0</v>
      </c>
      <c r="K34" s="8">
        <v>5</v>
      </c>
      <c r="L34" s="8">
        <v>1</v>
      </c>
      <c r="M34" s="253">
        <f t="shared" si="7"/>
        <v>6</v>
      </c>
      <c r="N34" s="69"/>
    </row>
    <row r="35" spans="1:14" ht="15.6" x14ac:dyDescent="0.3">
      <c r="A35" s="4" t="s">
        <v>99</v>
      </c>
      <c r="B35" s="8">
        <v>0</v>
      </c>
      <c r="C35" s="8">
        <v>0</v>
      </c>
      <c r="D35" s="8">
        <v>0</v>
      </c>
      <c r="E35" s="20">
        <f t="shared" si="8"/>
        <v>0</v>
      </c>
      <c r="F35" s="8">
        <v>0</v>
      </c>
      <c r="G35" s="8">
        <v>0</v>
      </c>
      <c r="H35" s="8">
        <v>0</v>
      </c>
      <c r="I35" s="8">
        <f t="shared" si="6"/>
        <v>0</v>
      </c>
      <c r="J35" s="217">
        <v>0</v>
      </c>
      <c r="K35" s="8">
        <v>0</v>
      </c>
      <c r="L35" s="8">
        <v>0</v>
      </c>
      <c r="M35" s="253">
        <f t="shared" si="7"/>
        <v>0</v>
      </c>
      <c r="N35" s="67"/>
    </row>
    <row r="36" spans="1:14" ht="15.6" x14ac:dyDescent="0.3">
      <c r="A36" s="4" t="s">
        <v>100</v>
      </c>
      <c r="B36" s="8">
        <v>0</v>
      </c>
      <c r="C36" s="8">
        <v>0</v>
      </c>
      <c r="D36" s="8">
        <v>0</v>
      </c>
      <c r="E36" s="20">
        <f t="shared" si="8"/>
        <v>0</v>
      </c>
      <c r="F36" s="8">
        <v>0</v>
      </c>
      <c r="G36" s="8">
        <v>0</v>
      </c>
      <c r="H36" s="8">
        <v>0</v>
      </c>
      <c r="I36" s="8">
        <f t="shared" si="6"/>
        <v>0</v>
      </c>
      <c r="J36" s="217">
        <v>0</v>
      </c>
      <c r="K36" s="8">
        <v>0</v>
      </c>
      <c r="L36" s="8">
        <v>0</v>
      </c>
      <c r="M36" s="253">
        <f t="shared" si="7"/>
        <v>0</v>
      </c>
      <c r="N36" s="67"/>
    </row>
    <row r="37" spans="1:14" ht="15.6" x14ac:dyDescent="0.3">
      <c r="A37" s="4" t="s">
        <v>101</v>
      </c>
      <c r="B37" s="8">
        <v>0</v>
      </c>
      <c r="C37" s="8">
        <v>0</v>
      </c>
      <c r="D37" s="8">
        <v>0</v>
      </c>
      <c r="E37" s="20">
        <f t="shared" si="8"/>
        <v>0</v>
      </c>
      <c r="F37" s="8">
        <v>0</v>
      </c>
      <c r="G37" s="8">
        <v>0</v>
      </c>
      <c r="H37" s="8">
        <v>0</v>
      </c>
      <c r="I37" s="8">
        <f t="shared" si="6"/>
        <v>0</v>
      </c>
      <c r="J37" s="217">
        <v>0</v>
      </c>
      <c r="K37" s="8">
        <v>0</v>
      </c>
      <c r="L37" s="8">
        <v>0</v>
      </c>
      <c r="M37" s="253">
        <f t="shared" si="7"/>
        <v>0</v>
      </c>
      <c r="N37" s="67"/>
    </row>
    <row r="38" spans="1:14" ht="46.8" x14ac:dyDescent="0.3">
      <c r="A38" s="21" t="s">
        <v>102</v>
      </c>
      <c r="B38" s="55">
        <v>0</v>
      </c>
      <c r="C38" s="55">
        <v>0</v>
      </c>
      <c r="D38" s="55">
        <v>0</v>
      </c>
      <c r="E38" s="56">
        <f t="shared" si="8"/>
        <v>0</v>
      </c>
      <c r="F38" s="55">
        <v>0</v>
      </c>
      <c r="G38" s="55">
        <v>0</v>
      </c>
      <c r="H38" s="55">
        <v>0</v>
      </c>
      <c r="I38" s="55">
        <f t="shared" si="6"/>
        <v>0</v>
      </c>
      <c r="J38" s="217">
        <v>0</v>
      </c>
      <c r="K38" s="55">
        <v>0</v>
      </c>
      <c r="L38" s="55">
        <v>0</v>
      </c>
      <c r="M38" s="254">
        <f t="shared" si="7"/>
        <v>0</v>
      </c>
      <c r="N38" s="67"/>
    </row>
    <row r="39" spans="1:14" ht="15.6" x14ac:dyDescent="0.3">
      <c r="A39" s="21" t="s">
        <v>159</v>
      </c>
      <c r="B39" s="55">
        <v>0</v>
      </c>
      <c r="C39" s="55">
        <v>0</v>
      </c>
      <c r="D39" s="55">
        <v>0</v>
      </c>
      <c r="E39" s="56">
        <f t="shared" si="8"/>
        <v>0</v>
      </c>
      <c r="F39" s="55">
        <v>0</v>
      </c>
      <c r="G39" s="55">
        <v>0</v>
      </c>
      <c r="H39" s="55">
        <v>0</v>
      </c>
      <c r="I39" s="55">
        <f t="shared" si="6"/>
        <v>0</v>
      </c>
      <c r="J39" s="219">
        <v>0</v>
      </c>
      <c r="K39" s="55">
        <v>0</v>
      </c>
      <c r="L39" s="55">
        <v>0</v>
      </c>
      <c r="M39" s="254">
        <f t="shared" si="7"/>
        <v>0</v>
      </c>
      <c r="N39" s="68"/>
    </row>
    <row r="40" spans="1:14" ht="15.6" x14ac:dyDescent="0.3">
      <c r="A40" s="4" t="s">
        <v>103</v>
      </c>
      <c r="B40" s="8">
        <v>6</v>
      </c>
      <c r="C40" s="8">
        <v>71</v>
      </c>
      <c r="D40" s="8">
        <v>96</v>
      </c>
      <c r="E40" s="20">
        <f t="shared" si="8"/>
        <v>173</v>
      </c>
      <c r="F40" s="8">
        <v>40</v>
      </c>
      <c r="G40" s="8">
        <v>103</v>
      </c>
      <c r="H40" s="8">
        <v>72</v>
      </c>
      <c r="I40" s="8">
        <f t="shared" si="6"/>
        <v>215</v>
      </c>
      <c r="J40" s="217">
        <v>7.0000000000000007E-2</v>
      </c>
      <c r="K40" s="8">
        <v>54</v>
      </c>
      <c r="L40" s="8">
        <v>40</v>
      </c>
      <c r="M40" s="253">
        <f t="shared" si="7"/>
        <v>94.07</v>
      </c>
      <c r="N40" s="67"/>
    </row>
    <row r="41" spans="1:14" ht="15.6" x14ac:dyDescent="0.3">
      <c r="A41" s="4" t="s">
        <v>104</v>
      </c>
      <c r="B41" s="8">
        <v>0</v>
      </c>
      <c r="C41" s="8">
        <v>0</v>
      </c>
      <c r="D41" s="8">
        <v>0</v>
      </c>
      <c r="E41" s="20">
        <f t="shared" si="8"/>
        <v>0</v>
      </c>
      <c r="F41" s="8">
        <v>0</v>
      </c>
      <c r="G41" s="8">
        <v>0</v>
      </c>
      <c r="H41" s="8">
        <v>0</v>
      </c>
      <c r="I41" s="8">
        <f t="shared" si="6"/>
        <v>0</v>
      </c>
      <c r="J41" s="217">
        <v>0</v>
      </c>
      <c r="K41" s="8">
        <v>0</v>
      </c>
      <c r="L41" s="8">
        <v>0</v>
      </c>
      <c r="M41" s="253">
        <f t="shared" si="7"/>
        <v>0</v>
      </c>
      <c r="N41" s="67"/>
    </row>
    <row r="42" spans="1:14" ht="15.6" x14ac:dyDescent="0.3">
      <c r="A42" s="4" t="s">
        <v>105</v>
      </c>
      <c r="B42" s="8">
        <v>0</v>
      </c>
      <c r="C42" s="8">
        <v>0</v>
      </c>
      <c r="D42" s="8">
        <v>0</v>
      </c>
      <c r="E42" s="20">
        <f t="shared" si="8"/>
        <v>0</v>
      </c>
      <c r="F42" s="8">
        <v>0</v>
      </c>
      <c r="G42" s="8">
        <v>0</v>
      </c>
      <c r="H42" s="8">
        <v>0</v>
      </c>
      <c r="I42" s="8">
        <f t="shared" si="6"/>
        <v>0</v>
      </c>
      <c r="J42" s="217">
        <v>0</v>
      </c>
      <c r="K42" s="8">
        <v>0</v>
      </c>
      <c r="L42" s="8">
        <v>0</v>
      </c>
      <c r="M42" s="253">
        <f t="shared" si="7"/>
        <v>0</v>
      </c>
      <c r="N42" s="67"/>
    </row>
    <row r="43" spans="1:14" ht="15.6" x14ac:dyDescent="0.3">
      <c r="A43" s="4" t="s">
        <v>160</v>
      </c>
      <c r="B43" s="8">
        <v>0</v>
      </c>
      <c r="C43" s="8">
        <v>0</v>
      </c>
      <c r="D43" s="8">
        <v>0</v>
      </c>
      <c r="E43" s="20">
        <v>0</v>
      </c>
      <c r="F43" s="8">
        <v>0</v>
      </c>
      <c r="G43" s="8">
        <v>0</v>
      </c>
      <c r="H43" s="8">
        <v>0</v>
      </c>
      <c r="I43" s="8">
        <f t="shared" si="6"/>
        <v>0</v>
      </c>
      <c r="J43" s="217">
        <v>0</v>
      </c>
      <c r="K43" s="8">
        <v>0</v>
      </c>
      <c r="L43" s="8">
        <v>0</v>
      </c>
      <c r="M43" s="253">
        <f t="shared" si="7"/>
        <v>0</v>
      </c>
      <c r="N43" s="67"/>
    </row>
    <row r="44" spans="1:14" ht="15.6" x14ac:dyDescent="0.3">
      <c r="A44" s="4" t="s">
        <v>106</v>
      </c>
      <c r="B44" s="8">
        <v>0</v>
      </c>
      <c r="C44" s="8">
        <v>0</v>
      </c>
      <c r="D44" s="8">
        <v>0</v>
      </c>
      <c r="E44" s="20">
        <f>SUM(B44:D44)</f>
        <v>0</v>
      </c>
      <c r="F44" s="8">
        <v>0</v>
      </c>
      <c r="G44" s="8">
        <v>0</v>
      </c>
      <c r="H44" s="8">
        <v>0</v>
      </c>
      <c r="I44" s="8">
        <f t="shared" si="6"/>
        <v>0</v>
      </c>
      <c r="J44" s="217">
        <v>0</v>
      </c>
      <c r="K44" s="8">
        <v>0</v>
      </c>
      <c r="L44" s="8">
        <v>0</v>
      </c>
      <c r="M44" s="253">
        <f t="shared" si="7"/>
        <v>0</v>
      </c>
      <c r="N44" s="67"/>
    </row>
    <row r="45" spans="1:14" ht="16.2" thickBot="1" x14ac:dyDescent="0.35">
      <c r="L45" s="247"/>
    </row>
    <row r="46" spans="1:14" ht="16.2" thickBot="1" x14ac:dyDescent="0.35">
      <c r="A46" s="300" t="s">
        <v>117</v>
      </c>
      <c r="B46" s="300"/>
      <c r="C46" s="300"/>
      <c r="D46" s="300"/>
      <c r="E46" s="301"/>
      <c r="F46" s="301"/>
      <c r="G46" s="301"/>
      <c r="H46" s="301"/>
      <c r="I46" s="301"/>
      <c r="J46" s="301"/>
      <c r="K46" s="301"/>
      <c r="L46" s="301"/>
      <c r="M46" s="301"/>
      <c r="N46" s="301"/>
    </row>
    <row r="47" spans="1:14" ht="31.8" thickBot="1" x14ac:dyDescent="0.35">
      <c r="A47" s="22"/>
      <c r="B47" s="23" t="s">
        <v>58</v>
      </c>
      <c r="C47" s="24" t="s">
        <v>59</v>
      </c>
      <c r="D47" s="25" t="s">
        <v>60</v>
      </c>
      <c r="E47" s="49" t="s">
        <v>47</v>
      </c>
      <c r="F47" s="38" t="s">
        <v>61</v>
      </c>
      <c r="G47" s="36" t="s">
        <v>62</v>
      </c>
      <c r="H47" s="36" t="s">
        <v>63</v>
      </c>
      <c r="I47" s="50" t="s">
        <v>151</v>
      </c>
      <c r="J47" s="38" t="s">
        <v>208</v>
      </c>
      <c r="K47" s="36" t="s">
        <v>209</v>
      </c>
      <c r="L47" s="36" t="s">
        <v>210</v>
      </c>
      <c r="M47" s="50" t="s">
        <v>151</v>
      </c>
      <c r="N47" s="36" t="s">
        <v>2</v>
      </c>
    </row>
    <row r="48" spans="1:14" ht="31.8" thickBot="1" x14ac:dyDescent="0.35">
      <c r="A48" s="26" t="s">
        <v>110</v>
      </c>
      <c r="B48" s="39">
        <v>71</v>
      </c>
      <c r="C48" s="40">
        <v>352</v>
      </c>
      <c r="D48" s="41">
        <v>299</v>
      </c>
      <c r="E48" s="48">
        <f t="shared" ref="E48:E55" si="9">SUM(B48:D48)</f>
        <v>722</v>
      </c>
      <c r="F48" s="37">
        <v>63</v>
      </c>
      <c r="G48" s="72">
        <v>258</v>
      </c>
      <c r="H48" s="72">
        <v>207</v>
      </c>
      <c r="I48" s="54">
        <f t="shared" ref="I48:I55" si="10">SUM(F48:H48)</f>
        <v>528</v>
      </c>
      <c r="J48" s="37">
        <v>87</v>
      </c>
      <c r="K48" s="72">
        <v>303</v>
      </c>
      <c r="L48" s="72">
        <v>259</v>
      </c>
      <c r="M48" s="54">
        <f t="shared" ref="M48:M55" si="11">SUM(J48:L48)</f>
        <v>649</v>
      </c>
      <c r="N48" s="35"/>
    </row>
    <row r="49" spans="1:14" ht="16.2" thickBot="1" x14ac:dyDescent="0.35">
      <c r="A49" s="28" t="s">
        <v>111</v>
      </c>
      <c r="B49" s="42">
        <v>30</v>
      </c>
      <c r="C49" s="43">
        <v>185</v>
      </c>
      <c r="D49" s="44">
        <v>157</v>
      </c>
      <c r="E49" s="48">
        <f t="shared" si="9"/>
        <v>372</v>
      </c>
      <c r="F49" s="37">
        <v>46</v>
      </c>
      <c r="G49" s="72">
        <v>124</v>
      </c>
      <c r="H49" s="72">
        <v>110</v>
      </c>
      <c r="I49" s="54">
        <f t="shared" si="10"/>
        <v>280</v>
      </c>
      <c r="J49" s="37">
        <v>36</v>
      </c>
      <c r="K49" s="72">
        <v>148</v>
      </c>
      <c r="L49" s="72">
        <v>195</v>
      </c>
      <c r="M49" s="54">
        <f t="shared" si="11"/>
        <v>379</v>
      </c>
      <c r="N49" s="35"/>
    </row>
    <row r="50" spans="1:14" ht="31.8" thickBot="1" x14ac:dyDescent="0.35">
      <c r="A50" s="28" t="s">
        <v>112</v>
      </c>
      <c r="B50" s="42">
        <v>0</v>
      </c>
      <c r="C50" s="43">
        <v>0</v>
      </c>
      <c r="D50" s="44">
        <v>0</v>
      </c>
      <c r="E50" s="48">
        <f t="shared" si="9"/>
        <v>0</v>
      </c>
      <c r="F50" s="37">
        <v>2</v>
      </c>
      <c r="G50" s="72">
        <v>16</v>
      </c>
      <c r="H50" s="72">
        <v>0</v>
      </c>
      <c r="I50" s="54">
        <f t="shared" si="10"/>
        <v>18</v>
      </c>
      <c r="J50" s="37">
        <v>6</v>
      </c>
      <c r="K50" s="72">
        <v>17</v>
      </c>
      <c r="L50" s="72">
        <v>38</v>
      </c>
      <c r="M50" s="54">
        <f t="shared" si="11"/>
        <v>61</v>
      </c>
      <c r="N50" s="35"/>
    </row>
    <row r="51" spans="1:14" ht="16.2" thickBot="1" x14ac:dyDescent="0.35">
      <c r="A51" s="28" t="s">
        <v>113</v>
      </c>
      <c r="B51" s="42">
        <v>22</v>
      </c>
      <c r="C51" s="43">
        <v>63</v>
      </c>
      <c r="D51" s="44">
        <v>64</v>
      </c>
      <c r="E51" s="48">
        <f t="shared" si="9"/>
        <v>149</v>
      </c>
      <c r="F51" s="37">
        <v>12</v>
      </c>
      <c r="G51" s="72">
        <v>39</v>
      </c>
      <c r="H51" s="72">
        <v>30</v>
      </c>
      <c r="I51" s="54">
        <f t="shared" si="10"/>
        <v>81</v>
      </c>
      <c r="J51" s="37">
        <v>19</v>
      </c>
      <c r="K51" s="72">
        <v>79</v>
      </c>
      <c r="L51" s="72">
        <v>72</v>
      </c>
      <c r="M51" s="54">
        <f t="shared" si="11"/>
        <v>170</v>
      </c>
      <c r="N51" s="35"/>
    </row>
    <row r="52" spans="1:14" ht="31.8" thickBot="1" x14ac:dyDescent="0.35">
      <c r="A52" s="28" t="s">
        <v>114</v>
      </c>
      <c r="B52" s="42">
        <v>72</v>
      </c>
      <c r="C52" s="43">
        <v>162</v>
      </c>
      <c r="D52" s="44">
        <v>149</v>
      </c>
      <c r="E52" s="48">
        <f t="shared" si="9"/>
        <v>383</v>
      </c>
      <c r="F52" s="37">
        <v>63</v>
      </c>
      <c r="G52" s="72">
        <v>122</v>
      </c>
      <c r="H52" s="72">
        <v>113</v>
      </c>
      <c r="I52" s="54">
        <f t="shared" si="10"/>
        <v>298</v>
      </c>
      <c r="J52" s="37">
        <v>47</v>
      </c>
      <c r="K52" s="72">
        <v>127</v>
      </c>
      <c r="L52" s="72">
        <v>130</v>
      </c>
      <c r="M52" s="54">
        <f t="shared" si="11"/>
        <v>304</v>
      </c>
      <c r="N52" s="35"/>
    </row>
    <row r="53" spans="1:14" ht="16.2" thickBot="1" x14ac:dyDescent="0.35">
      <c r="A53" s="28" t="s">
        <v>150</v>
      </c>
      <c r="B53" s="42">
        <v>0</v>
      </c>
      <c r="C53" s="43">
        <v>52</v>
      </c>
      <c r="D53" s="44">
        <v>71</v>
      </c>
      <c r="E53" s="48">
        <f t="shared" si="9"/>
        <v>123</v>
      </c>
      <c r="F53" s="37">
        <v>7</v>
      </c>
      <c r="G53" s="72">
        <v>53</v>
      </c>
      <c r="H53" s="72">
        <v>26</v>
      </c>
      <c r="I53" s="54">
        <f t="shared" si="10"/>
        <v>86</v>
      </c>
      <c r="J53" s="37">
        <v>3</v>
      </c>
      <c r="K53" s="72">
        <v>50</v>
      </c>
      <c r="L53" s="72">
        <v>48</v>
      </c>
      <c r="M53" s="54">
        <f t="shared" si="11"/>
        <v>101</v>
      </c>
      <c r="N53" s="35"/>
    </row>
    <row r="54" spans="1:14" ht="31.8" thickBot="1" x14ac:dyDescent="0.35">
      <c r="A54" s="28" t="s">
        <v>115</v>
      </c>
      <c r="B54" s="42">
        <v>214</v>
      </c>
      <c r="C54" s="43">
        <v>731</v>
      </c>
      <c r="D54" s="44">
        <v>724</v>
      </c>
      <c r="E54" s="48">
        <f t="shared" si="9"/>
        <v>1669</v>
      </c>
      <c r="F54" s="37">
        <v>230</v>
      </c>
      <c r="G54" s="72">
        <v>596</v>
      </c>
      <c r="H54" s="72">
        <v>674</v>
      </c>
      <c r="I54" s="54">
        <f t="shared" si="10"/>
        <v>1500</v>
      </c>
      <c r="J54" s="37">
        <v>221</v>
      </c>
      <c r="K54" s="72">
        <v>818</v>
      </c>
      <c r="L54" s="72">
        <v>728</v>
      </c>
      <c r="M54" s="54">
        <f t="shared" si="11"/>
        <v>1767</v>
      </c>
      <c r="N54" s="35"/>
    </row>
    <row r="55" spans="1:14" ht="31.8" thickBot="1" x14ac:dyDescent="0.35">
      <c r="A55" s="29" t="s">
        <v>116</v>
      </c>
      <c r="B55" s="45">
        <v>4</v>
      </c>
      <c r="C55" s="46">
        <v>48</v>
      </c>
      <c r="D55" s="47">
        <v>46</v>
      </c>
      <c r="E55" s="48">
        <f t="shared" si="9"/>
        <v>98</v>
      </c>
      <c r="F55" s="37">
        <v>6</v>
      </c>
      <c r="G55" s="72">
        <v>17</v>
      </c>
      <c r="H55" s="72">
        <v>28</v>
      </c>
      <c r="I55" s="54">
        <f t="shared" si="10"/>
        <v>51</v>
      </c>
      <c r="J55" s="37">
        <v>3</v>
      </c>
      <c r="K55" s="72">
        <v>40</v>
      </c>
      <c r="L55" s="72">
        <v>39</v>
      </c>
      <c r="M55" s="54">
        <f t="shared" si="11"/>
        <v>82</v>
      </c>
      <c r="N55" s="35"/>
    </row>
    <row r="56" spans="1:14" ht="16.2" thickBot="1" x14ac:dyDescent="0.35">
      <c r="A56" s="1"/>
      <c r="B56" s="1"/>
      <c r="C56" s="1"/>
      <c r="D56" s="1"/>
      <c r="E56" s="1"/>
      <c r="F56" s="1"/>
    </row>
    <row r="57" spans="1:14" ht="15" thickBot="1" x14ac:dyDescent="0.35">
      <c r="A57" s="302" t="s">
        <v>118</v>
      </c>
      <c r="B57" s="303"/>
      <c r="C57" s="303"/>
      <c r="D57" s="303"/>
      <c r="E57" s="303"/>
      <c r="F57" s="303"/>
      <c r="G57" s="303"/>
      <c r="H57" s="298"/>
      <c r="I57" s="298"/>
      <c r="J57" s="298"/>
      <c r="K57" s="298"/>
      <c r="L57" s="298"/>
      <c r="M57" s="298"/>
      <c r="N57" s="299"/>
    </row>
    <row r="58" spans="1:14" ht="31.8" thickBot="1" x14ac:dyDescent="0.35">
      <c r="A58" s="22"/>
      <c r="B58" s="23" t="s">
        <v>58</v>
      </c>
      <c r="C58" s="24" t="s">
        <v>59</v>
      </c>
      <c r="D58" s="25" t="s">
        <v>60</v>
      </c>
      <c r="E58" s="49" t="s">
        <v>47</v>
      </c>
      <c r="F58" s="38" t="s">
        <v>61</v>
      </c>
      <c r="G58" s="36" t="s">
        <v>62</v>
      </c>
      <c r="H58" s="36" t="s">
        <v>63</v>
      </c>
      <c r="I58" s="50" t="s">
        <v>151</v>
      </c>
      <c r="J58" s="38" t="s">
        <v>208</v>
      </c>
      <c r="K58" s="36" t="s">
        <v>209</v>
      </c>
      <c r="L58" s="36" t="s">
        <v>210</v>
      </c>
      <c r="M58" s="50" t="s">
        <v>151</v>
      </c>
      <c r="N58" s="36" t="s">
        <v>2</v>
      </c>
    </row>
    <row r="59" spans="1:14" ht="31.8" thickBot="1" x14ac:dyDescent="0.35">
      <c r="A59" s="26" t="s">
        <v>110</v>
      </c>
      <c r="B59" s="39">
        <v>2</v>
      </c>
      <c r="C59" s="40">
        <v>5</v>
      </c>
      <c r="D59" s="41">
        <v>6</v>
      </c>
      <c r="E59" s="48">
        <f>SUM(B59:D59)</f>
        <v>13</v>
      </c>
      <c r="F59" s="37">
        <v>4</v>
      </c>
      <c r="G59" s="72">
        <v>12</v>
      </c>
      <c r="H59" s="72">
        <v>12</v>
      </c>
      <c r="I59" s="54">
        <f t="shared" ref="I59:I66" si="12">SUM(F59:H59)</f>
        <v>28</v>
      </c>
      <c r="J59" s="37">
        <v>1</v>
      </c>
      <c r="K59" s="72">
        <v>11</v>
      </c>
      <c r="L59" s="72">
        <v>6</v>
      </c>
      <c r="M59" s="54">
        <f t="shared" ref="M59:M66" si="13">SUM(J59:L59)</f>
        <v>18</v>
      </c>
      <c r="N59" s="35"/>
    </row>
    <row r="60" spans="1:14" ht="16.2" thickBot="1" x14ac:dyDescent="0.35">
      <c r="A60" s="28" t="s">
        <v>111</v>
      </c>
      <c r="B60" s="42">
        <v>6</v>
      </c>
      <c r="C60" s="43">
        <v>15</v>
      </c>
      <c r="D60" s="44">
        <v>11</v>
      </c>
      <c r="E60" s="48">
        <f>SUM(B60:D60)</f>
        <v>32</v>
      </c>
      <c r="F60" s="37">
        <v>5</v>
      </c>
      <c r="G60" s="72">
        <v>6</v>
      </c>
      <c r="H60" s="72">
        <v>17</v>
      </c>
      <c r="I60" s="54">
        <f t="shared" si="12"/>
        <v>28</v>
      </c>
      <c r="J60" s="37">
        <v>8</v>
      </c>
      <c r="K60" s="72">
        <v>11</v>
      </c>
      <c r="L60" s="72">
        <v>13</v>
      </c>
      <c r="M60" s="54">
        <f t="shared" si="13"/>
        <v>32</v>
      </c>
      <c r="N60" s="35"/>
    </row>
    <row r="61" spans="1:14" ht="31.8" thickBot="1" x14ac:dyDescent="0.35">
      <c r="A61" s="28" t="s">
        <v>112</v>
      </c>
      <c r="B61" s="42">
        <v>1</v>
      </c>
      <c r="C61" s="43">
        <v>2</v>
      </c>
      <c r="D61" s="44">
        <v>8</v>
      </c>
      <c r="E61" s="48">
        <f>SUM(B61:D61)</f>
        <v>11</v>
      </c>
      <c r="F61" s="37">
        <v>2</v>
      </c>
      <c r="G61" s="72">
        <v>0</v>
      </c>
      <c r="H61" s="72">
        <v>0</v>
      </c>
      <c r="I61" s="54">
        <f t="shared" si="12"/>
        <v>2</v>
      </c>
      <c r="J61" s="37">
        <v>0</v>
      </c>
      <c r="K61" s="72">
        <v>0</v>
      </c>
      <c r="L61" s="72">
        <v>0</v>
      </c>
      <c r="M61" s="54">
        <f t="shared" si="13"/>
        <v>0</v>
      </c>
      <c r="N61" s="35"/>
    </row>
    <row r="62" spans="1:14" ht="16.2" thickBot="1" x14ac:dyDescent="0.35">
      <c r="A62" s="28" t="s">
        <v>113</v>
      </c>
      <c r="B62" s="42">
        <v>2</v>
      </c>
      <c r="C62" s="43">
        <v>5</v>
      </c>
      <c r="D62" s="44">
        <v>3</v>
      </c>
      <c r="E62" s="48">
        <f>SUM(B62:D62)</f>
        <v>10</v>
      </c>
      <c r="F62" s="37">
        <v>2</v>
      </c>
      <c r="G62" s="72">
        <v>6</v>
      </c>
      <c r="H62" s="72">
        <v>8</v>
      </c>
      <c r="I62" s="54">
        <f t="shared" si="12"/>
        <v>16</v>
      </c>
      <c r="J62" s="37">
        <v>2</v>
      </c>
      <c r="K62" s="72">
        <v>0</v>
      </c>
      <c r="L62" s="72">
        <v>1</v>
      </c>
      <c r="M62" s="54">
        <f t="shared" si="13"/>
        <v>3</v>
      </c>
      <c r="N62" s="35"/>
    </row>
    <row r="63" spans="1:14" ht="31.8" thickBot="1" x14ac:dyDescent="0.35">
      <c r="A63" s="28" t="s">
        <v>114</v>
      </c>
      <c r="B63" s="42"/>
      <c r="C63" s="43">
        <v>3</v>
      </c>
      <c r="D63" s="44"/>
      <c r="E63" s="48">
        <f>SUM(B63:D63)</f>
        <v>3</v>
      </c>
      <c r="F63" s="37">
        <v>1</v>
      </c>
      <c r="G63" s="72">
        <v>0</v>
      </c>
      <c r="H63" s="72">
        <v>0</v>
      </c>
      <c r="I63" s="54">
        <f t="shared" si="12"/>
        <v>1</v>
      </c>
      <c r="J63" s="37">
        <v>0</v>
      </c>
      <c r="K63" s="72">
        <v>1</v>
      </c>
      <c r="L63" s="72">
        <v>0</v>
      </c>
      <c r="M63" s="54">
        <f t="shared" si="13"/>
        <v>1</v>
      </c>
      <c r="N63" s="35"/>
    </row>
    <row r="64" spans="1:14" ht="16.2" thickBot="1" x14ac:dyDescent="0.35">
      <c r="A64" s="28" t="s">
        <v>152</v>
      </c>
      <c r="B64" s="42"/>
      <c r="C64" s="43"/>
      <c r="D64" s="44"/>
      <c r="E64" s="48"/>
      <c r="F64" s="37">
        <v>0</v>
      </c>
      <c r="G64" s="72">
        <v>0</v>
      </c>
      <c r="H64" s="72">
        <v>0</v>
      </c>
      <c r="I64" s="54">
        <f t="shared" si="12"/>
        <v>0</v>
      </c>
      <c r="J64" s="37">
        <v>0</v>
      </c>
      <c r="K64" s="72">
        <v>0</v>
      </c>
      <c r="L64" s="72">
        <v>1</v>
      </c>
      <c r="M64" s="54">
        <f t="shared" si="13"/>
        <v>1</v>
      </c>
      <c r="N64" s="35"/>
    </row>
    <row r="65" spans="1:14" ht="31.8" thickBot="1" x14ac:dyDescent="0.35">
      <c r="A65" s="28" t="s">
        <v>115</v>
      </c>
      <c r="B65" s="42">
        <v>13</v>
      </c>
      <c r="C65" s="43">
        <v>21</v>
      </c>
      <c r="D65" s="44">
        <v>25</v>
      </c>
      <c r="E65" s="48">
        <f>SUM(B65:D65)</f>
        <v>59</v>
      </c>
      <c r="F65" s="37">
        <v>15</v>
      </c>
      <c r="G65" s="72">
        <v>20</v>
      </c>
      <c r="H65" s="72">
        <v>25</v>
      </c>
      <c r="I65" s="54">
        <f t="shared" si="12"/>
        <v>60</v>
      </c>
      <c r="J65" s="37">
        <v>4</v>
      </c>
      <c r="K65" s="72">
        <v>32</v>
      </c>
      <c r="L65" s="72">
        <v>40</v>
      </c>
      <c r="M65" s="54">
        <f t="shared" si="13"/>
        <v>76</v>
      </c>
      <c r="N65" s="35"/>
    </row>
    <row r="66" spans="1:14" ht="31.8" thickBot="1" x14ac:dyDescent="0.35">
      <c r="A66" s="29" t="s">
        <v>116</v>
      </c>
      <c r="B66" s="45">
        <v>2</v>
      </c>
      <c r="C66" s="46">
        <v>9</v>
      </c>
      <c r="D66" s="47">
        <v>10</v>
      </c>
      <c r="E66" s="54">
        <f>SUM(B66:D66)</f>
        <v>21</v>
      </c>
      <c r="F66" s="37">
        <v>7</v>
      </c>
      <c r="G66" s="72"/>
      <c r="H66" s="72">
        <v>2</v>
      </c>
      <c r="I66" s="54">
        <f t="shared" si="12"/>
        <v>9</v>
      </c>
      <c r="J66" s="37">
        <v>0</v>
      </c>
      <c r="K66" s="72">
        <v>15</v>
      </c>
      <c r="L66" s="72">
        <v>14</v>
      </c>
      <c r="M66" s="54">
        <f t="shared" si="13"/>
        <v>29</v>
      </c>
      <c r="N66" s="35"/>
    </row>
    <row r="67" spans="1:14" ht="15.6" x14ac:dyDescent="0.3">
      <c r="A67" s="1"/>
      <c r="B67" s="1"/>
      <c r="C67" s="1"/>
      <c r="D67" s="1"/>
      <c r="F67" s="7"/>
      <c r="G67" s="53"/>
      <c r="H67" s="53"/>
      <c r="I67" s="53"/>
      <c r="J67" s="53"/>
    </row>
    <row r="68" spans="1:14" ht="16.2" thickBot="1" x14ac:dyDescent="0.35">
      <c r="A68" s="1"/>
      <c r="B68" s="1"/>
      <c r="C68" s="1"/>
      <c r="D68" s="1"/>
      <c r="E68" s="6"/>
      <c r="F68" s="7"/>
      <c r="G68" s="53"/>
      <c r="H68" s="53"/>
      <c r="I68" s="53"/>
      <c r="J68" s="52"/>
    </row>
    <row r="69" spans="1:14" ht="16.2" thickBot="1" x14ac:dyDescent="0.35">
      <c r="A69" s="300" t="s">
        <v>119</v>
      </c>
      <c r="B69" s="300"/>
      <c r="C69" s="300"/>
      <c r="D69" s="300"/>
      <c r="E69" s="301"/>
      <c r="F69" s="301"/>
      <c r="G69" s="301"/>
      <c r="H69" s="301"/>
      <c r="I69" s="301"/>
      <c r="J69" s="301"/>
      <c r="K69" s="301"/>
      <c r="L69" s="301"/>
      <c r="M69" s="301"/>
      <c r="N69" s="301"/>
    </row>
    <row r="70" spans="1:14" ht="31.8" thickBot="1" x14ac:dyDescent="0.35">
      <c r="A70" s="22"/>
      <c r="B70" s="23" t="s">
        <v>58</v>
      </c>
      <c r="C70" s="24" t="s">
        <v>59</v>
      </c>
      <c r="D70" s="25" t="s">
        <v>60</v>
      </c>
      <c r="E70" s="49" t="s">
        <v>47</v>
      </c>
      <c r="F70" s="38" t="s">
        <v>61</v>
      </c>
      <c r="G70" s="36" t="s">
        <v>62</v>
      </c>
      <c r="H70" s="36" t="s">
        <v>63</v>
      </c>
      <c r="I70" s="50" t="s">
        <v>151</v>
      </c>
      <c r="J70" s="38" t="s">
        <v>208</v>
      </c>
      <c r="K70" s="36" t="s">
        <v>209</v>
      </c>
      <c r="L70" s="36" t="s">
        <v>210</v>
      </c>
      <c r="M70" s="50" t="s">
        <v>151</v>
      </c>
      <c r="N70" s="36" t="s">
        <v>2</v>
      </c>
    </row>
    <row r="71" spans="1:14" ht="31.8" thickBot="1" x14ac:dyDescent="0.35">
      <c r="A71" s="26" t="s">
        <v>110</v>
      </c>
      <c r="B71" s="39">
        <v>0</v>
      </c>
      <c r="C71" s="27">
        <v>1</v>
      </c>
      <c r="D71" s="41">
        <v>3</v>
      </c>
      <c r="E71" s="48">
        <f t="shared" ref="E71:E79" si="14">SUM(B71:D71)</f>
        <v>4</v>
      </c>
      <c r="F71" s="37">
        <v>0</v>
      </c>
      <c r="G71" s="72">
        <v>2</v>
      </c>
      <c r="H71" s="72">
        <v>1</v>
      </c>
      <c r="I71" s="54">
        <f t="shared" ref="I71:I79" si="15">SUM(F71:H71)</f>
        <v>3</v>
      </c>
      <c r="J71" s="37">
        <v>0</v>
      </c>
      <c r="K71" s="72">
        <v>0</v>
      </c>
      <c r="L71" s="72">
        <v>0</v>
      </c>
      <c r="M71" s="54">
        <f t="shared" ref="M71:M79" si="16">SUM(J71:L71)</f>
        <v>0</v>
      </c>
      <c r="N71" s="35"/>
    </row>
    <row r="72" spans="1:14" ht="16.2" thickBot="1" x14ac:dyDescent="0.35">
      <c r="A72" s="28" t="s">
        <v>111</v>
      </c>
      <c r="B72" s="42">
        <v>0</v>
      </c>
      <c r="C72" s="43">
        <v>0</v>
      </c>
      <c r="D72" s="44">
        <v>0</v>
      </c>
      <c r="E72" s="48">
        <f t="shared" si="14"/>
        <v>0</v>
      </c>
      <c r="F72" s="37">
        <v>0</v>
      </c>
      <c r="G72" s="72">
        <v>0</v>
      </c>
      <c r="H72" s="72">
        <v>0</v>
      </c>
      <c r="I72" s="54">
        <f t="shared" si="15"/>
        <v>0</v>
      </c>
      <c r="J72" s="37">
        <v>0</v>
      </c>
      <c r="K72" s="72">
        <v>0</v>
      </c>
      <c r="L72" s="72">
        <v>0</v>
      </c>
      <c r="M72" s="54">
        <f t="shared" si="16"/>
        <v>0</v>
      </c>
      <c r="N72" s="35"/>
    </row>
    <row r="73" spans="1:14" ht="31.8" thickBot="1" x14ac:dyDescent="0.35">
      <c r="A73" s="28" t="s">
        <v>112</v>
      </c>
      <c r="B73" s="42">
        <v>0</v>
      </c>
      <c r="C73" s="43">
        <v>0</v>
      </c>
      <c r="D73" s="44">
        <v>3</v>
      </c>
      <c r="E73" s="48">
        <f t="shared" si="14"/>
        <v>3</v>
      </c>
      <c r="F73" s="37">
        <v>1</v>
      </c>
      <c r="G73" s="72">
        <v>0</v>
      </c>
      <c r="H73" s="72">
        <v>0</v>
      </c>
      <c r="I73" s="54">
        <f t="shared" si="15"/>
        <v>1</v>
      </c>
      <c r="J73" s="37">
        <v>0</v>
      </c>
      <c r="K73" s="72">
        <v>0</v>
      </c>
      <c r="L73" s="72">
        <v>0</v>
      </c>
      <c r="M73" s="54">
        <f t="shared" si="16"/>
        <v>0</v>
      </c>
      <c r="N73" s="35"/>
    </row>
    <row r="74" spans="1:14" ht="16.2" thickBot="1" x14ac:dyDescent="0.35">
      <c r="A74" s="28" t="s">
        <v>113</v>
      </c>
      <c r="B74" s="42">
        <v>0</v>
      </c>
      <c r="C74" s="43">
        <v>0</v>
      </c>
      <c r="D74" s="44">
        <v>3</v>
      </c>
      <c r="E74" s="48">
        <f t="shared" si="14"/>
        <v>3</v>
      </c>
      <c r="F74" s="37">
        <v>0</v>
      </c>
      <c r="G74" s="72">
        <v>0</v>
      </c>
      <c r="H74" s="72">
        <v>0</v>
      </c>
      <c r="I74" s="54">
        <f t="shared" si="15"/>
        <v>0</v>
      </c>
      <c r="J74" s="37">
        <v>0</v>
      </c>
      <c r="K74" s="72">
        <v>4</v>
      </c>
      <c r="L74" s="72">
        <v>1</v>
      </c>
      <c r="M74" s="54">
        <f t="shared" si="16"/>
        <v>5</v>
      </c>
      <c r="N74" s="35"/>
    </row>
    <row r="75" spans="1:14" ht="31.8" thickBot="1" x14ac:dyDescent="0.35">
      <c r="A75" s="28" t="s">
        <v>114</v>
      </c>
      <c r="B75" s="42">
        <v>0</v>
      </c>
      <c r="C75" s="43">
        <v>0</v>
      </c>
      <c r="D75" s="44">
        <v>1</v>
      </c>
      <c r="E75" s="48">
        <f t="shared" si="14"/>
        <v>1</v>
      </c>
      <c r="F75" s="37">
        <v>0</v>
      </c>
      <c r="G75" s="72">
        <v>0</v>
      </c>
      <c r="H75" s="72">
        <v>0</v>
      </c>
      <c r="I75" s="54">
        <f t="shared" si="15"/>
        <v>0</v>
      </c>
      <c r="J75" s="37">
        <v>0</v>
      </c>
      <c r="K75" s="72">
        <v>6</v>
      </c>
      <c r="L75" s="72">
        <v>0</v>
      </c>
      <c r="M75" s="54">
        <f t="shared" si="16"/>
        <v>6</v>
      </c>
      <c r="N75" s="35"/>
    </row>
    <row r="76" spans="1:14" ht="16.2" thickBot="1" x14ac:dyDescent="0.35">
      <c r="A76" s="28" t="s">
        <v>153</v>
      </c>
      <c r="B76" s="42">
        <v>3</v>
      </c>
      <c r="C76" s="43">
        <v>59</v>
      </c>
      <c r="D76" s="44">
        <v>78</v>
      </c>
      <c r="E76" s="48">
        <f t="shared" si="14"/>
        <v>140</v>
      </c>
      <c r="F76" s="37">
        <v>22</v>
      </c>
      <c r="G76" s="72">
        <v>89</v>
      </c>
      <c r="H76" s="72">
        <v>81</v>
      </c>
      <c r="I76" s="54">
        <f t="shared" si="15"/>
        <v>192</v>
      </c>
      <c r="J76" s="37">
        <v>0</v>
      </c>
      <c r="K76" s="72">
        <v>50</v>
      </c>
      <c r="L76" s="72">
        <v>37</v>
      </c>
      <c r="M76" s="54">
        <f t="shared" si="16"/>
        <v>87</v>
      </c>
      <c r="N76" s="35"/>
    </row>
    <row r="77" spans="1:14" ht="16.2" thickBot="1" x14ac:dyDescent="0.35">
      <c r="A77" s="28" t="s">
        <v>152</v>
      </c>
      <c r="B77" s="42">
        <v>0</v>
      </c>
      <c r="C77" s="43">
        <v>0</v>
      </c>
      <c r="D77" s="44">
        <v>0</v>
      </c>
      <c r="E77" s="48">
        <f t="shared" si="14"/>
        <v>0</v>
      </c>
      <c r="F77" s="37">
        <v>0</v>
      </c>
      <c r="G77" s="72">
        <v>0</v>
      </c>
      <c r="H77" s="72">
        <v>0</v>
      </c>
      <c r="I77" s="54">
        <f t="shared" si="15"/>
        <v>0</v>
      </c>
      <c r="J77" s="37">
        <v>0</v>
      </c>
      <c r="K77" s="72">
        <v>0</v>
      </c>
      <c r="L77" s="72">
        <v>0</v>
      </c>
      <c r="M77" s="54">
        <f t="shared" si="16"/>
        <v>0</v>
      </c>
      <c r="N77" s="35"/>
    </row>
    <row r="78" spans="1:14" ht="31.8" thickBot="1" x14ac:dyDescent="0.35">
      <c r="A78" s="28" t="s">
        <v>115</v>
      </c>
      <c r="B78" s="42">
        <v>5</v>
      </c>
      <c r="C78" s="43">
        <v>12</v>
      </c>
      <c r="D78" s="44">
        <v>5</v>
      </c>
      <c r="E78" s="48">
        <f t="shared" si="14"/>
        <v>22</v>
      </c>
      <c r="F78" s="37">
        <v>17</v>
      </c>
      <c r="G78" s="72">
        <v>15</v>
      </c>
      <c r="H78" s="72">
        <v>7</v>
      </c>
      <c r="I78" s="54">
        <f t="shared" si="15"/>
        <v>39</v>
      </c>
      <c r="J78" s="37">
        <v>11</v>
      </c>
      <c r="K78" s="72">
        <v>4</v>
      </c>
      <c r="L78" s="72">
        <v>4</v>
      </c>
      <c r="M78" s="54">
        <f t="shared" si="16"/>
        <v>19</v>
      </c>
      <c r="N78" s="35"/>
    </row>
    <row r="79" spans="1:14" ht="31.8" thickBot="1" x14ac:dyDescent="0.35">
      <c r="A79" s="29" t="s">
        <v>116</v>
      </c>
      <c r="B79" s="45">
        <v>0</v>
      </c>
      <c r="C79" s="46">
        <v>0</v>
      </c>
      <c r="D79" s="47">
        <v>0</v>
      </c>
      <c r="E79" s="62">
        <f t="shared" si="14"/>
        <v>0</v>
      </c>
      <c r="F79" s="37">
        <v>0</v>
      </c>
      <c r="G79" s="72">
        <v>0</v>
      </c>
      <c r="H79" s="72">
        <v>0</v>
      </c>
      <c r="I79" s="54">
        <f t="shared" si="15"/>
        <v>0</v>
      </c>
      <c r="J79" s="37">
        <v>0</v>
      </c>
      <c r="K79" s="72">
        <v>0</v>
      </c>
      <c r="L79" s="72">
        <v>0</v>
      </c>
      <c r="M79" s="54">
        <f t="shared" si="16"/>
        <v>0</v>
      </c>
      <c r="N79" s="35"/>
    </row>
    <row r="80" spans="1:14" ht="16.2" thickBot="1" x14ac:dyDescent="0.35">
      <c r="A80" s="1"/>
      <c r="B80" s="1"/>
      <c r="C80" s="1"/>
      <c r="D80" s="1"/>
      <c r="E80" s="1"/>
      <c r="F80" s="1"/>
    </row>
    <row r="81" spans="1:14" ht="16.2" thickBot="1" x14ac:dyDescent="0.35">
      <c r="A81" s="296" t="s">
        <v>146</v>
      </c>
      <c r="B81" s="297"/>
      <c r="C81" s="297"/>
      <c r="D81" s="297"/>
      <c r="E81" s="298"/>
      <c r="F81" s="298"/>
      <c r="G81" s="298"/>
      <c r="H81" s="298"/>
      <c r="I81" s="298"/>
      <c r="J81" s="298"/>
      <c r="K81" s="298"/>
      <c r="L81" s="298"/>
      <c r="M81" s="298"/>
      <c r="N81" s="299"/>
    </row>
    <row r="82" spans="1:14" ht="31.8" thickBot="1" x14ac:dyDescent="0.35">
      <c r="A82" s="30"/>
      <c r="B82" s="31" t="s">
        <v>58</v>
      </c>
      <c r="C82" s="32" t="s">
        <v>59</v>
      </c>
      <c r="D82" s="33" t="s">
        <v>60</v>
      </c>
      <c r="E82" s="48" t="s">
        <v>47</v>
      </c>
      <c r="F82" s="37" t="s">
        <v>61</v>
      </c>
      <c r="G82" s="30" t="s">
        <v>62</v>
      </c>
      <c r="H82" s="30" t="s">
        <v>63</v>
      </c>
      <c r="I82" s="63" t="s">
        <v>151</v>
      </c>
      <c r="J82" s="38" t="s">
        <v>208</v>
      </c>
      <c r="K82" s="36" t="s">
        <v>209</v>
      </c>
      <c r="L82" s="36" t="s">
        <v>210</v>
      </c>
      <c r="M82" s="63" t="s">
        <v>151</v>
      </c>
      <c r="N82" s="30" t="s">
        <v>2</v>
      </c>
    </row>
    <row r="83" spans="1:14" ht="16.2" thickBot="1" x14ac:dyDescent="0.35">
      <c r="A83" s="26" t="s">
        <v>120</v>
      </c>
      <c r="B83" s="57">
        <v>13</v>
      </c>
      <c r="C83" s="60">
        <v>59</v>
      </c>
      <c r="D83" s="73">
        <v>44</v>
      </c>
      <c r="E83" s="48">
        <f>SUM(B83:D83)</f>
        <v>116</v>
      </c>
      <c r="F83" s="37">
        <v>11</v>
      </c>
      <c r="G83" s="72">
        <v>35</v>
      </c>
      <c r="H83" s="72">
        <v>34</v>
      </c>
      <c r="I83" s="54"/>
      <c r="J83" s="37">
        <v>8</v>
      </c>
      <c r="K83" s="72">
        <v>31</v>
      </c>
      <c r="L83" s="72">
        <v>31</v>
      </c>
      <c r="M83" s="54">
        <f t="shared" ref="M83:M114" si="17">SUM(K83:L83)</f>
        <v>62</v>
      </c>
      <c r="N83" s="72"/>
    </row>
    <row r="84" spans="1:14" ht="16.2" thickBot="1" x14ac:dyDescent="0.35">
      <c r="A84" s="28" t="s">
        <v>121</v>
      </c>
      <c r="B84" s="58"/>
      <c r="C84" s="61"/>
      <c r="D84" s="74"/>
      <c r="E84" s="48"/>
      <c r="F84" s="37"/>
      <c r="G84" s="72"/>
      <c r="H84" s="72"/>
      <c r="I84" s="54"/>
      <c r="J84" s="37">
        <v>0</v>
      </c>
      <c r="K84" s="72">
        <v>0</v>
      </c>
      <c r="L84" s="72">
        <v>0</v>
      </c>
      <c r="M84" s="54">
        <f t="shared" si="17"/>
        <v>0</v>
      </c>
      <c r="N84" s="72"/>
    </row>
    <row r="85" spans="1:14" ht="16.2" thickBot="1" x14ac:dyDescent="0.35">
      <c r="A85" s="28" t="s">
        <v>165</v>
      </c>
      <c r="B85" s="58">
        <v>9</v>
      </c>
      <c r="C85" s="61">
        <v>23</v>
      </c>
      <c r="D85" s="74">
        <v>16</v>
      </c>
      <c r="E85" s="48">
        <f>SUM(B85:D85)</f>
        <v>48</v>
      </c>
      <c r="F85" s="37">
        <v>1</v>
      </c>
      <c r="G85" s="72">
        <v>17</v>
      </c>
      <c r="H85" s="72">
        <v>17</v>
      </c>
      <c r="I85" s="54">
        <f>SUM(F85:H85)</f>
        <v>35</v>
      </c>
      <c r="J85" s="37">
        <v>6</v>
      </c>
      <c r="K85" s="72">
        <v>44</v>
      </c>
      <c r="L85" s="72">
        <v>12</v>
      </c>
      <c r="M85" s="54">
        <f t="shared" si="17"/>
        <v>56</v>
      </c>
      <c r="N85" s="72"/>
    </row>
    <row r="86" spans="1:14" ht="16.2" thickBot="1" x14ac:dyDescent="0.35">
      <c r="A86" s="28" t="s">
        <v>122</v>
      </c>
      <c r="B86" s="58"/>
      <c r="C86" s="61"/>
      <c r="D86" s="74">
        <v>4</v>
      </c>
      <c r="E86" s="48">
        <f>SUM(B86:D86)</f>
        <v>4</v>
      </c>
      <c r="F86" s="37"/>
      <c r="G86" s="72"/>
      <c r="H86" s="72"/>
      <c r="I86" s="54"/>
      <c r="J86" s="37">
        <v>0</v>
      </c>
      <c r="K86" s="72">
        <v>6</v>
      </c>
      <c r="L86" s="72">
        <v>10</v>
      </c>
      <c r="M86" s="54">
        <f t="shared" si="17"/>
        <v>16</v>
      </c>
      <c r="N86" s="72"/>
    </row>
    <row r="87" spans="1:14" ht="16.2" thickBot="1" x14ac:dyDescent="0.35">
      <c r="A87" s="28" t="s">
        <v>163</v>
      </c>
      <c r="B87" s="58"/>
      <c r="C87" s="61">
        <v>26</v>
      </c>
      <c r="D87" s="74">
        <v>21</v>
      </c>
      <c r="E87" s="48">
        <f>SUM(B87:D87)</f>
        <v>47</v>
      </c>
      <c r="F87" s="37">
        <v>4</v>
      </c>
      <c r="G87" s="72">
        <v>18</v>
      </c>
      <c r="H87" s="72">
        <v>5</v>
      </c>
      <c r="I87" s="54">
        <f>SUM(F87:H87)</f>
        <v>27</v>
      </c>
      <c r="J87" s="37">
        <v>4</v>
      </c>
      <c r="K87" s="72">
        <v>19</v>
      </c>
      <c r="L87" s="72">
        <v>7</v>
      </c>
      <c r="M87" s="54">
        <f t="shared" si="17"/>
        <v>26</v>
      </c>
      <c r="N87" s="72"/>
    </row>
    <row r="88" spans="1:14" ht="16.2" thickBot="1" x14ac:dyDescent="0.35">
      <c r="A88" s="28" t="s">
        <v>123</v>
      </c>
      <c r="B88" s="58">
        <v>40</v>
      </c>
      <c r="C88" s="61">
        <v>157</v>
      </c>
      <c r="D88" s="74">
        <v>158</v>
      </c>
      <c r="E88" s="48">
        <f>SUM(B88:D88)</f>
        <v>355</v>
      </c>
      <c r="F88" s="37">
        <v>70</v>
      </c>
      <c r="G88" s="72">
        <v>145</v>
      </c>
      <c r="H88" s="72">
        <v>176</v>
      </c>
      <c r="I88" s="54"/>
      <c r="J88" s="37">
        <v>37</v>
      </c>
      <c r="K88" s="72">
        <v>197</v>
      </c>
      <c r="L88" s="72">
        <v>200</v>
      </c>
      <c r="M88" s="54">
        <f t="shared" si="17"/>
        <v>397</v>
      </c>
      <c r="N88" s="72"/>
    </row>
    <row r="89" spans="1:14" ht="16.2" thickBot="1" x14ac:dyDescent="0.35">
      <c r="A89" s="28" t="s">
        <v>161</v>
      </c>
      <c r="B89" s="58"/>
      <c r="C89" s="61"/>
      <c r="D89" s="74"/>
      <c r="E89" s="48"/>
      <c r="F89" s="37">
        <v>1</v>
      </c>
      <c r="G89" s="72"/>
      <c r="H89" s="72"/>
      <c r="I89" s="54">
        <f>SUM(F89:H89)</f>
        <v>1</v>
      </c>
      <c r="J89" s="37">
        <v>0</v>
      </c>
      <c r="K89" s="72">
        <v>4</v>
      </c>
      <c r="L89" s="72">
        <v>0</v>
      </c>
      <c r="M89" s="54">
        <f t="shared" si="17"/>
        <v>4</v>
      </c>
      <c r="N89" s="72"/>
    </row>
    <row r="90" spans="1:14" ht="31.8" thickBot="1" x14ac:dyDescent="0.35">
      <c r="A90" s="28" t="s">
        <v>182</v>
      </c>
      <c r="B90" s="58"/>
      <c r="C90" s="61"/>
      <c r="D90" s="74"/>
      <c r="E90" s="48"/>
      <c r="F90" s="37"/>
      <c r="G90" s="72"/>
      <c r="H90" s="72">
        <v>1</v>
      </c>
      <c r="I90" s="54"/>
      <c r="J90" s="37">
        <v>0</v>
      </c>
      <c r="K90" s="72">
        <v>0</v>
      </c>
      <c r="L90" s="72">
        <v>0</v>
      </c>
      <c r="M90" s="54">
        <f t="shared" si="17"/>
        <v>0</v>
      </c>
      <c r="N90" s="72"/>
    </row>
    <row r="91" spans="1:14" ht="16.2" thickBot="1" x14ac:dyDescent="0.35">
      <c r="A91" s="28" t="s">
        <v>124</v>
      </c>
      <c r="B91" s="58">
        <v>21</v>
      </c>
      <c r="C91" s="61">
        <v>86</v>
      </c>
      <c r="D91" s="74">
        <v>62</v>
      </c>
      <c r="E91" s="48">
        <f>SUM(B91:D91)</f>
        <v>169</v>
      </c>
      <c r="F91" s="37">
        <v>32</v>
      </c>
      <c r="G91" s="72">
        <v>69</v>
      </c>
      <c r="H91" s="72">
        <v>79</v>
      </c>
      <c r="I91" s="54"/>
      <c r="J91" s="37">
        <v>12</v>
      </c>
      <c r="K91" s="72">
        <v>102</v>
      </c>
      <c r="L91" s="72">
        <v>72</v>
      </c>
      <c r="M91" s="54">
        <f t="shared" si="17"/>
        <v>174</v>
      </c>
      <c r="N91" s="72"/>
    </row>
    <row r="92" spans="1:14" ht="16.2" thickBot="1" x14ac:dyDescent="0.35">
      <c r="A92" s="28" t="s">
        <v>166</v>
      </c>
      <c r="B92" s="58">
        <v>24</v>
      </c>
      <c r="C92" s="61">
        <v>35</v>
      </c>
      <c r="D92" s="74">
        <v>29</v>
      </c>
      <c r="E92" s="48">
        <f>SUM(B92:D92)</f>
        <v>88</v>
      </c>
      <c r="F92" s="37">
        <v>28</v>
      </c>
      <c r="G92" s="72">
        <v>30</v>
      </c>
      <c r="H92" s="72">
        <v>33</v>
      </c>
      <c r="I92" s="54"/>
      <c r="J92" s="37">
        <v>14</v>
      </c>
      <c r="K92" s="72">
        <v>31</v>
      </c>
      <c r="L92" s="72">
        <v>9</v>
      </c>
      <c r="M92" s="54">
        <f t="shared" si="17"/>
        <v>40</v>
      </c>
      <c r="N92" s="72"/>
    </row>
    <row r="93" spans="1:14" ht="16.2" thickBot="1" x14ac:dyDescent="0.35">
      <c r="A93" s="28" t="s">
        <v>164</v>
      </c>
      <c r="B93" s="58"/>
      <c r="C93" s="61"/>
      <c r="D93" s="74"/>
      <c r="E93" s="48"/>
      <c r="F93" s="37">
        <v>1</v>
      </c>
      <c r="G93" s="72">
        <v>4</v>
      </c>
      <c r="H93" s="72">
        <v>5</v>
      </c>
      <c r="I93" s="54">
        <f>SUM(F93:H93)</f>
        <v>10</v>
      </c>
      <c r="J93" s="37">
        <v>0</v>
      </c>
      <c r="K93" s="72">
        <v>0</v>
      </c>
      <c r="L93" s="72">
        <v>1</v>
      </c>
      <c r="M93" s="54">
        <f t="shared" si="17"/>
        <v>1</v>
      </c>
      <c r="N93" s="72"/>
    </row>
    <row r="94" spans="1:14" ht="16.2" thickBot="1" x14ac:dyDescent="0.35">
      <c r="A94" s="28" t="s">
        <v>171</v>
      </c>
      <c r="B94" s="58"/>
      <c r="C94" s="61"/>
      <c r="D94" s="74"/>
      <c r="E94" s="48"/>
      <c r="F94" s="37"/>
      <c r="G94" s="72">
        <v>1</v>
      </c>
      <c r="H94" s="72"/>
      <c r="I94" s="54"/>
      <c r="J94" s="37">
        <v>0</v>
      </c>
      <c r="K94" s="72">
        <v>0</v>
      </c>
      <c r="L94" s="72">
        <v>0</v>
      </c>
      <c r="M94" s="54">
        <f t="shared" si="17"/>
        <v>0</v>
      </c>
      <c r="N94" s="72"/>
    </row>
    <row r="95" spans="1:14" ht="31.8" thickBot="1" x14ac:dyDescent="0.35">
      <c r="A95" s="28" t="s">
        <v>170</v>
      </c>
      <c r="B95" s="58"/>
      <c r="C95" s="61">
        <v>3</v>
      </c>
      <c r="D95" s="74"/>
      <c r="E95" s="48">
        <f t="shared" ref="E95:E100" si="18">SUM(B95:D95)</f>
        <v>3</v>
      </c>
      <c r="F95" s="37"/>
      <c r="G95" s="72">
        <v>1</v>
      </c>
      <c r="H95" s="72"/>
      <c r="I95" s="54"/>
      <c r="J95" s="37">
        <v>3</v>
      </c>
      <c r="K95" s="72">
        <v>3</v>
      </c>
      <c r="L95" s="72">
        <v>5</v>
      </c>
      <c r="M95" s="54">
        <f t="shared" si="17"/>
        <v>8</v>
      </c>
      <c r="N95" s="72"/>
    </row>
    <row r="96" spans="1:14" ht="16.2" thickBot="1" x14ac:dyDescent="0.35">
      <c r="A96" s="28" t="s">
        <v>125</v>
      </c>
      <c r="B96" s="58">
        <v>6</v>
      </c>
      <c r="C96" s="61">
        <v>16</v>
      </c>
      <c r="D96" s="74">
        <v>8</v>
      </c>
      <c r="E96" s="48">
        <f t="shared" si="18"/>
        <v>30</v>
      </c>
      <c r="F96" s="37"/>
      <c r="G96" s="72">
        <v>27</v>
      </c>
      <c r="H96" s="72">
        <v>15</v>
      </c>
      <c r="I96" s="54"/>
      <c r="J96" s="37">
        <v>4</v>
      </c>
      <c r="K96" s="72">
        <v>15</v>
      </c>
      <c r="L96" s="72">
        <v>24</v>
      </c>
      <c r="M96" s="54">
        <f t="shared" si="17"/>
        <v>39</v>
      </c>
      <c r="N96" s="72"/>
    </row>
    <row r="97" spans="1:14" ht="16.2" thickBot="1" x14ac:dyDescent="0.35">
      <c r="A97" s="28" t="s">
        <v>126</v>
      </c>
      <c r="B97" s="58"/>
      <c r="C97" s="61">
        <v>28</v>
      </c>
      <c r="D97" s="74">
        <v>29</v>
      </c>
      <c r="E97" s="48">
        <f t="shared" si="18"/>
        <v>57</v>
      </c>
      <c r="F97" s="37">
        <v>3</v>
      </c>
      <c r="G97" s="72">
        <v>8</v>
      </c>
      <c r="H97" s="72">
        <v>23</v>
      </c>
      <c r="I97" s="54"/>
      <c r="J97" s="37">
        <v>0</v>
      </c>
      <c r="K97" s="72">
        <v>9</v>
      </c>
      <c r="L97" s="72">
        <v>5</v>
      </c>
      <c r="M97" s="54">
        <f t="shared" si="17"/>
        <v>14</v>
      </c>
      <c r="N97" s="72"/>
    </row>
    <row r="98" spans="1:14" ht="31.8" thickBot="1" x14ac:dyDescent="0.35">
      <c r="A98" s="28" t="s">
        <v>172</v>
      </c>
      <c r="B98" s="58">
        <v>4</v>
      </c>
      <c r="C98" s="61">
        <v>29</v>
      </c>
      <c r="D98" s="74">
        <v>29</v>
      </c>
      <c r="E98" s="48">
        <f t="shared" si="18"/>
        <v>62</v>
      </c>
      <c r="F98" s="37"/>
      <c r="G98" s="72">
        <v>1</v>
      </c>
      <c r="H98" s="72">
        <v>19</v>
      </c>
      <c r="I98" s="54"/>
      <c r="J98" s="37">
        <v>16</v>
      </c>
      <c r="K98" s="72">
        <v>50</v>
      </c>
      <c r="L98" s="72">
        <v>55</v>
      </c>
      <c r="M98" s="54">
        <f t="shared" si="17"/>
        <v>105</v>
      </c>
      <c r="N98" s="72"/>
    </row>
    <row r="99" spans="1:14" ht="16.2" thickBot="1" x14ac:dyDescent="0.35">
      <c r="A99" s="28" t="s">
        <v>217</v>
      </c>
      <c r="B99" s="58">
        <v>0</v>
      </c>
      <c r="C99" s="61">
        <v>0</v>
      </c>
      <c r="D99" s="74">
        <v>0</v>
      </c>
      <c r="E99" s="48">
        <f t="shared" si="18"/>
        <v>0</v>
      </c>
      <c r="F99" s="37">
        <v>0</v>
      </c>
      <c r="G99" s="72">
        <v>0</v>
      </c>
      <c r="H99" s="72">
        <v>0</v>
      </c>
      <c r="I99" s="54"/>
      <c r="J99" s="37">
        <v>0</v>
      </c>
      <c r="K99" s="72">
        <v>8</v>
      </c>
      <c r="L99" s="72">
        <v>0</v>
      </c>
      <c r="M99" s="54">
        <f t="shared" si="17"/>
        <v>8</v>
      </c>
      <c r="N99" s="72"/>
    </row>
    <row r="100" spans="1:14" ht="16.2" thickBot="1" x14ac:dyDescent="0.35">
      <c r="A100" s="28" t="s">
        <v>127</v>
      </c>
      <c r="B100" s="58">
        <v>10</v>
      </c>
      <c r="C100" s="61">
        <v>21</v>
      </c>
      <c r="D100" s="74">
        <v>22</v>
      </c>
      <c r="E100" s="48">
        <f t="shared" si="18"/>
        <v>53</v>
      </c>
      <c r="F100" s="37">
        <v>6</v>
      </c>
      <c r="G100" s="72">
        <v>13</v>
      </c>
      <c r="H100" s="72">
        <v>22</v>
      </c>
      <c r="I100" s="54"/>
      <c r="J100" s="37">
        <v>10</v>
      </c>
      <c r="K100" s="72">
        <v>41</v>
      </c>
      <c r="L100" s="72">
        <v>51</v>
      </c>
      <c r="M100" s="54">
        <f t="shared" si="17"/>
        <v>92</v>
      </c>
      <c r="N100" s="72"/>
    </row>
    <row r="101" spans="1:14" ht="31.8" thickBot="1" x14ac:dyDescent="0.35">
      <c r="A101" s="28" t="s">
        <v>173</v>
      </c>
      <c r="B101" s="58"/>
      <c r="C101" s="61"/>
      <c r="D101" s="74"/>
      <c r="E101" s="48"/>
      <c r="F101" s="37"/>
      <c r="G101" s="72">
        <v>1</v>
      </c>
      <c r="H101" s="72"/>
      <c r="I101" s="54"/>
      <c r="J101" s="37">
        <v>0</v>
      </c>
      <c r="K101" s="72">
        <v>0</v>
      </c>
      <c r="L101" s="72">
        <v>0</v>
      </c>
      <c r="M101" s="54">
        <f t="shared" si="17"/>
        <v>0</v>
      </c>
      <c r="N101" s="72"/>
    </row>
    <row r="102" spans="1:14" ht="16.2" thickBot="1" x14ac:dyDescent="0.35">
      <c r="A102" s="28" t="s">
        <v>167</v>
      </c>
      <c r="B102" s="58">
        <v>17</v>
      </c>
      <c r="C102" s="61">
        <v>27</v>
      </c>
      <c r="D102" s="74">
        <v>18</v>
      </c>
      <c r="E102" s="48">
        <f>SUM(B102:D102)</f>
        <v>62</v>
      </c>
      <c r="F102" s="37">
        <v>13</v>
      </c>
      <c r="G102" s="72">
        <v>31</v>
      </c>
      <c r="H102" s="72">
        <v>32</v>
      </c>
      <c r="I102" s="54"/>
      <c r="J102" s="37">
        <v>9</v>
      </c>
      <c r="K102" s="72">
        <v>26</v>
      </c>
      <c r="L102" s="72">
        <v>26</v>
      </c>
      <c r="M102" s="54">
        <f t="shared" si="17"/>
        <v>52</v>
      </c>
      <c r="N102" s="72"/>
    </row>
    <row r="103" spans="1:14" ht="16.2" thickBot="1" x14ac:dyDescent="0.35">
      <c r="A103" s="28" t="s">
        <v>128</v>
      </c>
      <c r="B103" s="58"/>
      <c r="C103" s="61"/>
      <c r="D103" s="74"/>
      <c r="E103" s="48"/>
      <c r="F103" s="37"/>
      <c r="G103" s="72"/>
      <c r="H103" s="72"/>
      <c r="I103" s="54"/>
      <c r="J103" s="37">
        <v>0</v>
      </c>
      <c r="K103" s="72">
        <v>0</v>
      </c>
      <c r="L103" s="72">
        <v>0</v>
      </c>
      <c r="M103" s="54">
        <f t="shared" si="17"/>
        <v>0</v>
      </c>
      <c r="N103" s="72"/>
    </row>
    <row r="104" spans="1:14" ht="16.2" thickBot="1" x14ac:dyDescent="0.35">
      <c r="A104" s="28" t="s">
        <v>184</v>
      </c>
      <c r="B104" s="58">
        <v>1</v>
      </c>
      <c r="C104" s="61">
        <v>1</v>
      </c>
      <c r="D104" s="74">
        <v>1</v>
      </c>
      <c r="E104" s="48">
        <f t="shared" ref="E104:E110" si="19">SUM(B104:D104)</f>
        <v>3</v>
      </c>
      <c r="F104" s="37"/>
      <c r="G104" s="72"/>
      <c r="H104" s="72"/>
      <c r="I104" s="54"/>
      <c r="J104" s="37">
        <v>0</v>
      </c>
      <c r="K104" s="72">
        <v>0</v>
      </c>
      <c r="L104" s="72">
        <v>0</v>
      </c>
      <c r="M104" s="54">
        <f t="shared" si="17"/>
        <v>0</v>
      </c>
      <c r="N104" s="72"/>
    </row>
    <row r="105" spans="1:14" ht="16.2" thickBot="1" x14ac:dyDescent="0.35">
      <c r="A105" s="28" t="s">
        <v>129</v>
      </c>
      <c r="B105" s="58">
        <v>1</v>
      </c>
      <c r="C105" s="61">
        <v>20</v>
      </c>
      <c r="D105" s="74">
        <v>24</v>
      </c>
      <c r="E105" s="48">
        <f t="shared" si="19"/>
        <v>45</v>
      </c>
      <c r="F105" s="37">
        <v>1</v>
      </c>
      <c r="G105" s="72">
        <v>10</v>
      </c>
      <c r="H105" s="72">
        <v>15</v>
      </c>
      <c r="I105" s="54"/>
      <c r="J105" s="37">
        <v>3</v>
      </c>
      <c r="K105" s="72">
        <v>20</v>
      </c>
      <c r="L105" s="72">
        <v>11</v>
      </c>
      <c r="M105" s="54">
        <f t="shared" si="17"/>
        <v>31</v>
      </c>
      <c r="N105" s="72"/>
    </row>
    <row r="106" spans="1:14" ht="16.2" thickBot="1" x14ac:dyDescent="0.35">
      <c r="A106" s="28" t="s">
        <v>130</v>
      </c>
      <c r="B106" s="58">
        <v>1</v>
      </c>
      <c r="C106" s="61">
        <v>2</v>
      </c>
      <c r="D106" s="74">
        <v>4</v>
      </c>
      <c r="E106" s="48">
        <f t="shared" si="19"/>
        <v>7</v>
      </c>
      <c r="F106" s="37">
        <v>11</v>
      </c>
      <c r="G106" s="72">
        <v>2</v>
      </c>
      <c r="H106" s="72"/>
      <c r="I106" s="54"/>
      <c r="J106" s="37">
        <v>0</v>
      </c>
      <c r="K106" s="72">
        <v>6</v>
      </c>
      <c r="L106" s="72">
        <v>3</v>
      </c>
      <c r="M106" s="54">
        <f t="shared" si="17"/>
        <v>9</v>
      </c>
      <c r="N106" s="72"/>
    </row>
    <row r="107" spans="1:14" ht="16.2" thickBot="1" x14ac:dyDescent="0.35">
      <c r="A107" s="28" t="s">
        <v>174</v>
      </c>
      <c r="B107" s="58">
        <v>20</v>
      </c>
      <c r="C107" s="61">
        <v>56</v>
      </c>
      <c r="D107" s="74">
        <v>57</v>
      </c>
      <c r="E107" s="48">
        <f t="shared" si="19"/>
        <v>133</v>
      </c>
      <c r="F107" s="37"/>
      <c r="G107" s="72">
        <v>21</v>
      </c>
      <c r="H107" s="72">
        <v>30</v>
      </c>
      <c r="I107" s="54"/>
      <c r="J107" s="220">
        <v>17</v>
      </c>
      <c r="K107" s="221">
        <v>49</v>
      </c>
      <c r="L107" s="72">
        <v>63</v>
      </c>
      <c r="M107" s="54">
        <f t="shared" si="17"/>
        <v>112</v>
      </c>
      <c r="N107" s="72"/>
    </row>
    <row r="108" spans="1:14" ht="16.2" thickBot="1" x14ac:dyDescent="0.35">
      <c r="A108" s="28" t="s">
        <v>131</v>
      </c>
      <c r="B108" s="58">
        <v>2</v>
      </c>
      <c r="C108" s="61">
        <v>20</v>
      </c>
      <c r="D108" s="74">
        <v>10</v>
      </c>
      <c r="E108" s="48">
        <f t="shared" si="19"/>
        <v>32</v>
      </c>
      <c r="F108" s="37">
        <v>3</v>
      </c>
      <c r="G108" s="72">
        <v>16</v>
      </c>
      <c r="H108" s="72">
        <v>6</v>
      </c>
      <c r="I108" s="54"/>
      <c r="J108" s="220">
        <v>2</v>
      </c>
      <c r="K108" s="221">
        <v>6</v>
      </c>
      <c r="L108" s="72">
        <v>10</v>
      </c>
      <c r="M108" s="54">
        <f t="shared" si="17"/>
        <v>16</v>
      </c>
      <c r="N108" s="72"/>
    </row>
    <row r="109" spans="1:14" ht="16.2" thickBot="1" x14ac:dyDescent="0.35">
      <c r="A109" s="28" t="s">
        <v>175</v>
      </c>
      <c r="B109" s="58"/>
      <c r="C109" s="61">
        <v>9</v>
      </c>
      <c r="D109" s="74"/>
      <c r="E109" s="48">
        <f t="shared" si="19"/>
        <v>9</v>
      </c>
      <c r="F109" s="37"/>
      <c r="G109" s="72">
        <v>5</v>
      </c>
      <c r="H109" s="72"/>
      <c r="I109" s="54"/>
      <c r="J109" s="37">
        <v>1</v>
      </c>
      <c r="K109" s="72">
        <v>20</v>
      </c>
      <c r="L109" s="72">
        <v>6</v>
      </c>
      <c r="M109" s="54">
        <f t="shared" si="17"/>
        <v>26</v>
      </c>
      <c r="N109" s="72"/>
    </row>
    <row r="110" spans="1:14" ht="16.2" thickBot="1" x14ac:dyDescent="0.35">
      <c r="A110" s="28" t="s">
        <v>176</v>
      </c>
      <c r="B110" s="58">
        <v>12</v>
      </c>
      <c r="C110" s="61">
        <v>26</v>
      </c>
      <c r="D110" s="74">
        <v>21</v>
      </c>
      <c r="E110" s="48">
        <f t="shared" si="19"/>
        <v>59</v>
      </c>
      <c r="F110" s="37"/>
      <c r="G110" s="72">
        <v>4</v>
      </c>
      <c r="H110" s="72">
        <v>7</v>
      </c>
      <c r="I110" s="54"/>
      <c r="J110" s="37">
        <v>0</v>
      </c>
      <c r="K110" s="72">
        <v>6</v>
      </c>
      <c r="L110" s="72">
        <v>12</v>
      </c>
      <c r="M110" s="54">
        <f t="shared" si="17"/>
        <v>18</v>
      </c>
      <c r="N110" s="72"/>
    </row>
    <row r="111" spans="1:14" ht="16.2" thickBot="1" x14ac:dyDescent="0.35">
      <c r="A111" s="28" t="s">
        <v>132</v>
      </c>
      <c r="B111" s="58"/>
      <c r="C111" s="61"/>
      <c r="D111" s="74"/>
      <c r="E111" s="48"/>
      <c r="F111" s="37"/>
      <c r="G111" s="72"/>
      <c r="H111" s="72"/>
      <c r="I111" s="54"/>
      <c r="J111" s="37">
        <v>0</v>
      </c>
      <c r="K111" s="72">
        <v>0</v>
      </c>
      <c r="L111" s="72">
        <v>0</v>
      </c>
      <c r="M111" s="54">
        <f t="shared" si="17"/>
        <v>0</v>
      </c>
      <c r="N111" s="72"/>
    </row>
    <row r="112" spans="1:14" ht="16.2" thickBot="1" x14ac:dyDescent="0.35">
      <c r="A112" s="28" t="s">
        <v>154</v>
      </c>
      <c r="B112" s="58">
        <v>4</v>
      </c>
      <c r="C112" s="61">
        <v>43</v>
      </c>
      <c r="D112" s="74"/>
      <c r="E112" s="48">
        <f>SUM(B112:D112)</f>
        <v>47</v>
      </c>
      <c r="F112" s="37">
        <v>9</v>
      </c>
      <c r="G112" s="72">
        <v>44</v>
      </c>
      <c r="H112" s="72">
        <v>31</v>
      </c>
      <c r="I112" s="54"/>
      <c r="J112" s="37">
        <v>12</v>
      </c>
      <c r="K112" s="72">
        <v>35</v>
      </c>
      <c r="L112" s="72">
        <v>47</v>
      </c>
      <c r="M112" s="54">
        <f t="shared" si="17"/>
        <v>82</v>
      </c>
      <c r="N112" s="72"/>
    </row>
    <row r="113" spans="1:14" ht="31.8" thickBot="1" x14ac:dyDescent="0.35">
      <c r="A113" s="28" t="s">
        <v>133</v>
      </c>
      <c r="B113" s="58">
        <v>15</v>
      </c>
      <c r="C113" s="61">
        <v>52</v>
      </c>
      <c r="D113" s="74"/>
      <c r="E113" s="48">
        <f>SUM(B113:D113)</f>
        <v>67</v>
      </c>
      <c r="F113" s="37">
        <v>19</v>
      </c>
      <c r="G113" s="72">
        <v>35</v>
      </c>
      <c r="H113" s="72">
        <v>24</v>
      </c>
      <c r="I113" s="54"/>
      <c r="J113" s="37">
        <v>18</v>
      </c>
      <c r="K113" s="72">
        <v>43</v>
      </c>
      <c r="L113" s="72">
        <v>26</v>
      </c>
      <c r="M113" s="54">
        <f t="shared" si="17"/>
        <v>69</v>
      </c>
      <c r="N113" s="72"/>
    </row>
    <row r="114" spans="1:14" ht="16.2" thickBot="1" x14ac:dyDescent="0.35">
      <c r="A114" s="28" t="s">
        <v>177</v>
      </c>
      <c r="B114" s="58"/>
      <c r="C114" s="61"/>
      <c r="D114" s="74"/>
      <c r="E114" s="48"/>
      <c r="F114" s="37"/>
      <c r="G114" s="72">
        <v>1</v>
      </c>
      <c r="H114" s="72"/>
      <c r="I114" s="54"/>
      <c r="J114" s="37">
        <v>0</v>
      </c>
      <c r="K114" s="72">
        <v>0</v>
      </c>
      <c r="L114" s="72">
        <v>0</v>
      </c>
      <c r="M114" s="54">
        <f t="shared" si="17"/>
        <v>0</v>
      </c>
      <c r="N114" s="72"/>
    </row>
    <row r="115" spans="1:14" ht="31.8" thickBot="1" x14ac:dyDescent="0.35">
      <c r="A115" s="28" t="s">
        <v>134</v>
      </c>
      <c r="B115" s="58">
        <v>1</v>
      </c>
      <c r="C115" s="61">
        <v>6</v>
      </c>
      <c r="D115" s="74">
        <v>3</v>
      </c>
      <c r="E115" s="48">
        <f t="shared" ref="E115:E120" si="20">SUM(B115:D115)</f>
        <v>10</v>
      </c>
      <c r="F115" s="37">
        <v>1</v>
      </c>
      <c r="G115" s="72">
        <v>8</v>
      </c>
      <c r="H115" s="72"/>
      <c r="I115" s="54"/>
      <c r="J115" s="37">
        <v>0</v>
      </c>
      <c r="K115" s="72">
        <v>14</v>
      </c>
      <c r="L115" s="72">
        <v>4</v>
      </c>
      <c r="M115" s="54">
        <f t="shared" ref="M115:M136" si="21">SUM(K115:L115)</f>
        <v>18</v>
      </c>
      <c r="N115" s="72"/>
    </row>
    <row r="116" spans="1:14" ht="16.2" thickBot="1" x14ac:dyDescent="0.35">
      <c r="A116" s="28" t="s">
        <v>178</v>
      </c>
      <c r="B116" s="58"/>
      <c r="C116" s="61">
        <v>1</v>
      </c>
      <c r="D116" s="74">
        <v>2</v>
      </c>
      <c r="E116" s="48">
        <f t="shared" si="20"/>
        <v>3</v>
      </c>
      <c r="F116" s="37"/>
      <c r="G116" s="72">
        <v>2</v>
      </c>
      <c r="H116" s="72"/>
      <c r="I116" s="54"/>
      <c r="J116" s="37">
        <v>0</v>
      </c>
      <c r="K116" s="72">
        <v>2</v>
      </c>
      <c r="L116" s="72">
        <v>2</v>
      </c>
      <c r="M116" s="54">
        <f t="shared" si="21"/>
        <v>4</v>
      </c>
      <c r="N116" s="72"/>
    </row>
    <row r="117" spans="1:14" ht="16.2" thickBot="1" x14ac:dyDescent="0.35">
      <c r="A117" s="28" t="s">
        <v>135</v>
      </c>
      <c r="B117" s="58"/>
      <c r="C117" s="61">
        <v>4</v>
      </c>
      <c r="D117" s="74"/>
      <c r="E117" s="48">
        <f t="shared" si="20"/>
        <v>4</v>
      </c>
      <c r="F117" s="37"/>
      <c r="G117" s="72">
        <v>1</v>
      </c>
      <c r="H117" s="72"/>
      <c r="I117" s="54"/>
      <c r="J117" s="37">
        <v>0</v>
      </c>
      <c r="K117" s="72">
        <v>3</v>
      </c>
      <c r="L117" s="72">
        <v>3</v>
      </c>
      <c r="M117" s="54">
        <f t="shared" si="21"/>
        <v>6</v>
      </c>
      <c r="N117" s="72"/>
    </row>
    <row r="118" spans="1:14" ht="16.2" thickBot="1" x14ac:dyDescent="0.35">
      <c r="A118" s="28" t="s">
        <v>136</v>
      </c>
      <c r="B118" s="58">
        <v>83</v>
      </c>
      <c r="C118" s="61">
        <v>291</v>
      </c>
      <c r="D118" s="74">
        <v>320</v>
      </c>
      <c r="E118" s="48">
        <f t="shared" si="20"/>
        <v>694</v>
      </c>
      <c r="F118" s="37">
        <v>105</v>
      </c>
      <c r="G118" s="72">
        <v>298</v>
      </c>
      <c r="H118" s="72">
        <v>301</v>
      </c>
      <c r="I118" s="54"/>
      <c r="J118" s="37">
        <v>114</v>
      </c>
      <c r="K118" s="72">
        <v>198</v>
      </c>
      <c r="L118" s="72">
        <v>329</v>
      </c>
      <c r="M118" s="54">
        <f t="shared" si="21"/>
        <v>527</v>
      </c>
      <c r="N118" s="72"/>
    </row>
    <row r="119" spans="1:14" ht="16.2" thickBot="1" x14ac:dyDescent="0.35">
      <c r="A119" s="28" t="s">
        <v>179</v>
      </c>
      <c r="B119" s="58">
        <v>25</v>
      </c>
      <c r="C119" s="61">
        <v>63</v>
      </c>
      <c r="D119" s="74">
        <v>55</v>
      </c>
      <c r="E119" s="48">
        <f t="shared" si="20"/>
        <v>143</v>
      </c>
      <c r="F119" s="37"/>
      <c r="G119" s="72">
        <v>37</v>
      </c>
      <c r="H119" s="72">
        <v>19</v>
      </c>
      <c r="I119" s="54"/>
      <c r="J119" s="37">
        <v>8</v>
      </c>
      <c r="K119" s="72">
        <v>6</v>
      </c>
      <c r="L119" s="72">
        <v>25</v>
      </c>
      <c r="M119" s="54">
        <f t="shared" si="21"/>
        <v>31</v>
      </c>
      <c r="N119" s="72"/>
    </row>
    <row r="120" spans="1:14" ht="16.2" thickBot="1" x14ac:dyDescent="0.35">
      <c r="A120" s="28" t="s">
        <v>137</v>
      </c>
      <c r="B120" s="58">
        <v>4</v>
      </c>
      <c r="C120" s="61">
        <v>75</v>
      </c>
      <c r="D120" s="74">
        <v>78</v>
      </c>
      <c r="E120" s="48">
        <f t="shared" si="20"/>
        <v>157</v>
      </c>
      <c r="F120" s="37">
        <v>21</v>
      </c>
      <c r="G120" s="72">
        <v>41</v>
      </c>
      <c r="H120" s="72">
        <v>17</v>
      </c>
      <c r="I120" s="54"/>
      <c r="J120" s="37">
        <v>15</v>
      </c>
      <c r="K120" s="72">
        <v>51</v>
      </c>
      <c r="L120" s="72">
        <v>76</v>
      </c>
      <c r="M120" s="54">
        <f t="shared" si="21"/>
        <v>127</v>
      </c>
      <c r="N120" s="72"/>
    </row>
    <row r="121" spans="1:14" ht="16.2" thickBot="1" x14ac:dyDescent="0.35">
      <c r="A121" s="28" t="s">
        <v>168</v>
      </c>
      <c r="B121" s="58"/>
      <c r="C121" s="61"/>
      <c r="D121" s="74"/>
      <c r="E121" s="48"/>
      <c r="F121" s="37">
        <v>2</v>
      </c>
      <c r="G121" s="72">
        <v>1</v>
      </c>
      <c r="H121" s="72">
        <v>2</v>
      </c>
      <c r="I121" s="54"/>
      <c r="J121" s="37">
        <v>0</v>
      </c>
      <c r="K121" s="72">
        <v>0</v>
      </c>
      <c r="L121" s="72">
        <v>8</v>
      </c>
      <c r="M121" s="54">
        <f t="shared" si="21"/>
        <v>8</v>
      </c>
      <c r="N121" s="72"/>
    </row>
    <row r="122" spans="1:14" ht="16.2" thickBot="1" x14ac:dyDescent="0.35">
      <c r="A122" s="28" t="s">
        <v>180</v>
      </c>
      <c r="B122" s="58">
        <v>3</v>
      </c>
      <c r="C122" s="61"/>
      <c r="D122" s="74"/>
      <c r="E122" s="48">
        <f t="shared" ref="E122:E135" si="22">SUM(B122:D122)</f>
        <v>3</v>
      </c>
      <c r="F122" s="37"/>
      <c r="G122" s="72">
        <v>4</v>
      </c>
      <c r="H122" s="72">
        <v>9</v>
      </c>
      <c r="I122" s="54"/>
      <c r="J122" s="37">
        <v>6</v>
      </c>
      <c r="K122" s="72">
        <v>11</v>
      </c>
      <c r="L122" s="72">
        <v>10</v>
      </c>
      <c r="M122" s="54">
        <f t="shared" si="21"/>
        <v>21</v>
      </c>
      <c r="N122" s="72"/>
    </row>
    <row r="123" spans="1:14" ht="16.2" thickBot="1" x14ac:dyDescent="0.35">
      <c r="A123" s="28" t="s">
        <v>169</v>
      </c>
      <c r="B123" s="58"/>
      <c r="C123" s="61">
        <v>52</v>
      </c>
      <c r="D123" s="74">
        <v>71</v>
      </c>
      <c r="E123" s="48">
        <f t="shared" si="22"/>
        <v>123</v>
      </c>
      <c r="F123" s="37">
        <v>7</v>
      </c>
      <c r="G123" s="72">
        <v>44</v>
      </c>
      <c r="H123" s="72">
        <v>24</v>
      </c>
      <c r="I123" s="54"/>
      <c r="J123" s="37">
        <v>3</v>
      </c>
      <c r="K123" s="72">
        <v>46</v>
      </c>
      <c r="L123" s="72">
        <v>47</v>
      </c>
      <c r="M123" s="54">
        <f t="shared" si="21"/>
        <v>93</v>
      </c>
      <c r="N123" s="72"/>
    </row>
    <row r="124" spans="1:14" ht="16.2" thickBot="1" x14ac:dyDescent="0.35">
      <c r="A124" s="28" t="s">
        <v>138</v>
      </c>
      <c r="B124" s="58">
        <v>2</v>
      </c>
      <c r="C124" s="61">
        <v>8</v>
      </c>
      <c r="D124" s="74">
        <v>18</v>
      </c>
      <c r="E124" s="48">
        <f t="shared" si="22"/>
        <v>28</v>
      </c>
      <c r="F124" s="37">
        <v>9</v>
      </c>
      <c r="G124" s="72"/>
      <c r="H124" s="72">
        <v>6</v>
      </c>
      <c r="I124" s="54"/>
      <c r="J124" s="37">
        <v>0</v>
      </c>
      <c r="K124" s="72">
        <v>8</v>
      </c>
      <c r="L124" s="72">
        <v>14</v>
      </c>
      <c r="M124" s="54">
        <f t="shared" si="21"/>
        <v>22</v>
      </c>
      <c r="N124" s="72"/>
    </row>
    <row r="125" spans="1:14" ht="16.2" thickBot="1" x14ac:dyDescent="0.35">
      <c r="A125" s="28" t="s">
        <v>162</v>
      </c>
      <c r="B125" s="58"/>
      <c r="C125" s="61">
        <v>5</v>
      </c>
      <c r="D125" s="74"/>
      <c r="E125" s="48">
        <f t="shared" si="22"/>
        <v>5</v>
      </c>
      <c r="F125" s="37"/>
      <c r="G125" s="72">
        <v>1</v>
      </c>
      <c r="H125" s="72"/>
      <c r="I125" s="54"/>
      <c r="J125" s="37">
        <v>0</v>
      </c>
      <c r="K125" s="72">
        <v>5</v>
      </c>
      <c r="L125" s="72">
        <v>1</v>
      </c>
      <c r="M125" s="54">
        <f t="shared" si="21"/>
        <v>6</v>
      </c>
      <c r="N125" s="72"/>
    </row>
    <row r="126" spans="1:14" ht="16.2" thickBot="1" x14ac:dyDescent="0.35">
      <c r="A126" s="28" t="s">
        <v>139</v>
      </c>
      <c r="B126" s="58">
        <v>30</v>
      </c>
      <c r="C126" s="61">
        <v>65</v>
      </c>
      <c r="D126" s="74">
        <v>68</v>
      </c>
      <c r="E126" s="48">
        <f t="shared" si="22"/>
        <v>163</v>
      </c>
      <c r="F126" s="37">
        <v>12</v>
      </c>
      <c r="G126" s="72">
        <v>44</v>
      </c>
      <c r="H126" s="72">
        <v>35</v>
      </c>
      <c r="I126" s="54"/>
      <c r="J126" s="37">
        <v>29</v>
      </c>
      <c r="K126" s="72">
        <v>56</v>
      </c>
      <c r="L126" s="72">
        <v>75</v>
      </c>
      <c r="M126" s="54">
        <f t="shared" si="21"/>
        <v>131</v>
      </c>
      <c r="N126" s="72"/>
    </row>
    <row r="127" spans="1:14" ht="16.2" thickBot="1" x14ac:dyDescent="0.35">
      <c r="A127" s="28" t="s">
        <v>155</v>
      </c>
      <c r="B127" s="58"/>
      <c r="C127" s="61">
        <v>3</v>
      </c>
      <c r="D127" s="74">
        <v>1</v>
      </c>
      <c r="E127" s="48">
        <f t="shared" si="22"/>
        <v>4</v>
      </c>
      <c r="F127" s="37"/>
      <c r="G127" s="72">
        <v>5</v>
      </c>
      <c r="H127" s="72">
        <v>1</v>
      </c>
      <c r="I127" s="54"/>
      <c r="J127" s="37">
        <v>1</v>
      </c>
      <c r="K127" s="72">
        <v>11</v>
      </c>
      <c r="L127" s="72">
        <v>3</v>
      </c>
      <c r="M127" s="54">
        <f t="shared" si="21"/>
        <v>14</v>
      </c>
      <c r="N127" s="72"/>
    </row>
    <row r="128" spans="1:14" ht="16.2" thickBot="1" x14ac:dyDescent="0.35">
      <c r="A128" s="28" t="s">
        <v>140</v>
      </c>
      <c r="B128" s="58">
        <v>16</v>
      </c>
      <c r="C128" s="61">
        <v>49</v>
      </c>
      <c r="D128" s="74">
        <v>37</v>
      </c>
      <c r="E128" s="48">
        <f t="shared" si="22"/>
        <v>102</v>
      </c>
      <c r="F128" s="37">
        <v>19</v>
      </c>
      <c r="G128" s="72">
        <v>38</v>
      </c>
      <c r="H128" s="72">
        <v>38</v>
      </c>
      <c r="I128" s="54"/>
      <c r="J128" s="37">
        <v>27</v>
      </c>
      <c r="K128" s="72">
        <v>35</v>
      </c>
      <c r="L128" s="72">
        <v>53</v>
      </c>
      <c r="M128" s="54">
        <f t="shared" si="21"/>
        <v>88</v>
      </c>
      <c r="N128" s="72"/>
    </row>
    <row r="129" spans="1:14" ht="16.2" thickBot="1" x14ac:dyDescent="0.35">
      <c r="A129" s="28" t="s">
        <v>141</v>
      </c>
      <c r="B129" s="58">
        <v>28</v>
      </c>
      <c r="C129" s="61">
        <v>106</v>
      </c>
      <c r="D129" s="74">
        <v>95</v>
      </c>
      <c r="E129" s="48">
        <f t="shared" si="22"/>
        <v>229</v>
      </c>
      <c r="F129" s="37">
        <v>17</v>
      </c>
      <c r="G129" s="72">
        <v>71</v>
      </c>
      <c r="H129" s="72">
        <v>91</v>
      </c>
      <c r="I129" s="54"/>
      <c r="J129" s="37">
        <v>33</v>
      </c>
      <c r="K129" s="72">
        <v>78</v>
      </c>
      <c r="L129" s="72">
        <v>80</v>
      </c>
      <c r="M129" s="54">
        <f t="shared" si="21"/>
        <v>158</v>
      </c>
      <c r="N129" s="72"/>
    </row>
    <row r="130" spans="1:14" ht="16.2" thickBot="1" x14ac:dyDescent="0.35">
      <c r="A130" s="28" t="s">
        <v>185</v>
      </c>
      <c r="B130" s="58"/>
      <c r="C130" s="61">
        <v>5</v>
      </c>
      <c r="D130" s="74">
        <v>1</v>
      </c>
      <c r="E130" s="48">
        <f t="shared" si="22"/>
        <v>6</v>
      </c>
      <c r="F130" s="37"/>
      <c r="G130" s="72"/>
      <c r="H130" s="72"/>
      <c r="I130" s="54"/>
      <c r="J130" s="220">
        <v>0</v>
      </c>
      <c r="K130" s="221">
        <v>0</v>
      </c>
      <c r="L130" s="72">
        <v>0</v>
      </c>
      <c r="M130" s="54">
        <f t="shared" si="21"/>
        <v>0</v>
      </c>
      <c r="N130" s="72"/>
    </row>
    <row r="131" spans="1:14" ht="16.2" thickBot="1" x14ac:dyDescent="0.35">
      <c r="A131" s="28" t="s">
        <v>142</v>
      </c>
      <c r="B131" s="58">
        <v>8</v>
      </c>
      <c r="C131" s="61">
        <v>100</v>
      </c>
      <c r="D131" s="74">
        <v>102</v>
      </c>
      <c r="E131" s="48">
        <f t="shared" si="22"/>
        <v>210</v>
      </c>
      <c r="F131" s="37">
        <v>11</v>
      </c>
      <c r="G131" s="72">
        <v>55</v>
      </c>
      <c r="H131" s="72">
        <v>50</v>
      </c>
      <c r="I131" s="54"/>
      <c r="J131" s="37">
        <v>8</v>
      </c>
      <c r="K131" s="72">
        <v>82</v>
      </c>
      <c r="L131" s="72">
        <v>55</v>
      </c>
      <c r="M131" s="54">
        <f t="shared" si="21"/>
        <v>137</v>
      </c>
      <c r="N131" s="72"/>
    </row>
    <row r="132" spans="1:14" ht="16.2" thickBot="1" x14ac:dyDescent="0.35">
      <c r="A132" s="28" t="s">
        <v>143</v>
      </c>
      <c r="B132" s="58">
        <v>4</v>
      </c>
      <c r="C132" s="61">
        <v>10</v>
      </c>
      <c r="D132" s="74">
        <v>6</v>
      </c>
      <c r="E132" s="48">
        <f t="shared" si="22"/>
        <v>20</v>
      </c>
      <c r="F132" s="37">
        <v>3</v>
      </c>
      <c r="G132" s="72">
        <v>7</v>
      </c>
      <c r="H132" s="72">
        <v>6</v>
      </c>
      <c r="I132" s="54"/>
      <c r="J132" s="37">
        <v>2</v>
      </c>
      <c r="K132" s="72">
        <v>13</v>
      </c>
      <c r="L132" s="72">
        <v>14</v>
      </c>
      <c r="M132" s="54">
        <f t="shared" si="21"/>
        <v>27</v>
      </c>
      <c r="N132" s="72"/>
    </row>
    <row r="133" spans="1:14" ht="16.2" thickBot="1" x14ac:dyDescent="0.35">
      <c r="A133" s="28" t="s">
        <v>144</v>
      </c>
      <c r="B133" s="58"/>
      <c r="C133" s="61">
        <v>1</v>
      </c>
      <c r="D133" s="74">
        <v>2</v>
      </c>
      <c r="E133" s="48">
        <f t="shared" si="22"/>
        <v>3</v>
      </c>
      <c r="F133" s="37"/>
      <c r="G133" s="72">
        <v>2</v>
      </c>
      <c r="H133" s="72"/>
      <c r="I133" s="54"/>
      <c r="J133" s="37">
        <v>0</v>
      </c>
      <c r="K133" s="72">
        <v>1</v>
      </c>
      <c r="L133" s="72">
        <v>3</v>
      </c>
      <c r="M133" s="54">
        <f t="shared" si="21"/>
        <v>4</v>
      </c>
      <c r="N133" s="72"/>
    </row>
    <row r="134" spans="1:14" ht="16.2" thickBot="1" x14ac:dyDescent="0.35">
      <c r="A134" s="77" t="s">
        <v>181</v>
      </c>
      <c r="B134" s="79"/>
      <c r="C134" s="80">
        <v>10</v>
      </c>
      <c r="D134" s="81"/>
      <c r="E134" s="48">
        <f t="shared" si="22"/>
        <v>10</v>
      </c>
      <c r="F134" s="37"/>
      <c r="G134" s="72">
        <v>6</v>
      </c>
      <c r="H134" s="72">
        <v>5</v>
      </c>
      <c r="I134" s="54"/>
      <c r="J134" s="37">
        <v>0</v>
      </c>
      <c r="K134" s="72">
        <v>2</v>
      </c>
      <c r="L134" s="72">
        <v>14</v>
      </c>
      <c r="M134" s="54">
        <f t="shared" si="21"/>
        <v>16</v>
      </c>
      <c r="N134" s="72"/>
    </row>
    <row r="135" spans="1:14" ht="16.2" thickBot="1" x14ac:dyDescent="0.35">
      <c r="A135" s="29" t="s">
        <v>145</v>
      </c>
      <c r="B135" s="59"/>
      <c r="C135" s="75">
        <v>5</v>
      </c>
      <c r="D135" s="76">
        <v>6</v>
      </c>
      <c r="E135" s="48">
        <f t="shared" si="22"/>
        <v>11</v>
      </c>
      <c r="F135" s="37"/>
      <c r="G135" s="72"/>
      <c r="H135" s="72"/>
      <c r="I135" s="54"/>
      <c r="J135" s="37">
        <v>0</v>
      </c>
      <c r="K135" s="72">
        <v>2</v>
      </c>
      <c r="L135" s="72">
        <v>6</v>
      </c>
      <c r="M135" s="54">
        <f t="shared" si="21"/>
        <v>8</v>
      </c>
      <c r="N135" s="72"/>
    </row>
    <row r="136" spans="1:14" ht="16.2" thickBot="1" x14ac:dyDescent="0.35">
      <c r="A136" s="37" t="s">
        <v>183</v>
      </c>
      <c r="B136" s="37"/>
      <c r="C136" s="37"/>
      <c r="D136" s="37"/>
      <c r="E136" s="48"/>
      <c r="F136" s="37"/>
      <c r="G136" s="72"/>
      <c r="H136" s="78">
        <v>2</v>
      </c>
      <c r="I136" s="54"/>
      <c r="J136" s="37">
        <v>0</v>
      </c>
      <c r="K136" s="72">
        <v>0</v>
      </c>
      <c r="L136" s="78">
        <v>0</v>
      </c>
      <c r="M136" s="54">
        <f t="shared" si="21"/>
        <v>0</v>
      </c>
      <c r="N136" s="72"/>
    </row>
    <row r="137" spans="1:14" ht="16.2" thickBot="1" x14ac:dyDescent="0.35">
      <c r="A137" s="1"/>
      <c r="B137" s="1"/>
      <c r="C137" s="1"/>
      <c r="D137" s="1"/>
      <c r="E137" s="1"/>
      <c r="F137" s="1"/>
      <c r="H137" s="53"/>
    </row>
    <row r="138" spans="1:14" ht="16.2" thickBot="1" x14ac:dyDescent="0.35">
      <c r="A138" s="296" t="s">
        <v>147</v>
      </c>
      <c r="B138" s="297"/>
      <c r="C138" s="297"/>
      <c r="D138" s="297"/>
      <c r="E138" s="298"/>
      <c r="F138" s="298"/>
      <c r="G138" s="298"/>
      <c r="H138" s="298"/>
      <c r="I138" s="298"/>
      <c r="J138" s="298"/>
      <c r="K138" s="298"/>
      <c r="L138" s="298"/>
      <c r="M138" s="298"/>
      <c r="N138" s="299"/>
    </row>
    <row r="139" spans="1:14" ht="31.8" thickBot="1" x14ac:dyDescent="0.35">
      <c r="A139" s="30"/>
      <c r="B139" s="31" t="s">
        <v>58</v>
      </c>
      <c r="C139" s="32" t="s">
        <v>59</v>
      </c>
      <c r="D139" s="33" t="s">
        <v>60</v>
      </c>
      <c r="E139" s="48" t="s">
        <v>47</v>
      </c>
      <c r="F139" s="37" t="s">
        <v>61</v>
      </c>
      <c r="G139" s="30" t="s">
        <v>62</v>
      </c>
      <c r="H139" s="30" t="s">
        <v>63</v>
      </c>
      <c r="I139" s="63" t="s">
        <v>151</v>
      </c>
      <c r="J139" s="38" t="s">
        <v>208</v>
      </c>
      <c r="K139" s="36" t="s">
        <v>209</v>
      </c>
      <c r="L139" s="36" t="s">
        <v>210</v>
      </c>
      <c r="M139" s="63" t="s">
        <v>151</v>
      </c>
      <c r="N139" s="30" t="s">
        <v>2</v>
      </c>
    </row>
    <row r="140" spans="1:14" ht="16.2" thickBot="1" x14ac:dyDescent="0.35">
      <c r="A140" s="26" t="s">
        <v>120</v>
      </c>
      <c r="B140" s="57">
        <v>3</v>
      </c>
      <c r="C140" s="60">
        <v>3</v>
      </c>
      <c r="D140" s="73">
        <v>9</v>
      </c>
      <c r="E140" s="48">
        <f>SUM(B140:D140)</f>
        <v>15</v>
      </c>
      <c r="F140" s="37">
        <v>2</v>
      </c>
      <c r="G140" s="72">
        <v>3</v>
      </c>
      <c r="H140" s="72">
        <v>4</v>
      </c>
      <c r="I140" s="54">
        <f>SUM(F140:H140)</f>
        <v>9</v>
      </c>
      <c r="J140" s="37">
        <v>0</v>
      </c>
      <c r="K140" s="72">
        <v>6</v>
      </c>
      <c r="L140" s="72">
        <f>'[1]Exam Accommodations'!D140</f>
        <v>5</v>
      </c>
      <c r="M140" s="54">
        <f t="shared" ref="M140:M169" si="23">SUM(J140:L140)</f>
        <v>11</v>
      </c>
      <c r="N140" s="72"/>
    </row>
    <row r="141" spans="1:14" ht="16.2" thickBot="1" x14ac:dyDescent="0.35">
      <c r="A141" s="28" t="s">
        <v>121</v>
      </c>
      <c r="B141" s="58"/>
      <c r="C141" s="61"/>
      <c r="D141" s="74"/>
      <c r="E141" s="48"/>
      <c r="F141" s="37"/>
      <c r="G141" s="72"/>
      <c r="H141" s="72"/>
      <c r="I141" s="54"/>
      <c r="J141" s="37">
        <v>0</v>
      </c>
      <c r="K141" s="72">
        <v>0</v>
      </c>
      <c r="L141" s="72">
        <f>'[1]Exam Accommodations'!D141</f>
        <v>0</v>
      </c>
      <c r="M141" s="54">
        <f t="shared" si="23"/>
        <v>0</v>
      </c>
      <c r="N141" s="72"/>
    </row>
    <row r="142" spans="1:14" ht="16.2" thickBot="1" x14ac:dyDescent="0.35">
      <c r="A142" s="28" t="s">
        <v>122</v>
      </c>
      <c r="B142" s="58"/>
      <c r="C142" s="61">
        <v>5</v>
      </c>
      <c r="D142" s="74">
        <v>4</v>
      </c>
      <c r="E142" s="48">
        <f>SUM(B142:D142)</f>
        <v>9</v>
      </c>
      <c r="F142" s="37"/>
      <c r="G142" s="72"/>
      <c r="H142" s="72"/>
      <c r="I142" s="54"/>
      <c r="J142" s="37">
        <v>0</v>
      </c>
      <c r="K142" s="72">
        <v>6</v>
      </c>
      <c r="L142" s="72">
        <f>'[1]Exam Accommodations'!D142</f>
        <v>0</v>
      </c>
      <c r="M142" s="54">
        <f t="shared" si="23"/>
        <v>6</v>
      </c>
      <c r="N142" s="72"/>
    </row>
    <row r="143" spans="1:14" ht="16.2" thickBot="1" x14ac:dyDescent="0.35">
      <c r="A143" s="28" t="s">
        <v>163</v>
      </c>
      <c r="B143" s="58"/>
      <c r="C143" s="61"/>
      <c r="D143" s="74"/>
      <c r="E143" s="48"/>
      <c r="F143" s="37"/>
      <c r="G143" s="72"/>
      <c r="H143" s="72">
        <v>2</v>
      </c>
      <c r="I143" s="54">
        <f>SUM(F143:H143)</f>
        <v>2</v>
      </c>
      <c r="J143" s="37">
        <v>0</v>
      </c>
      <c r="K143" s="72">
        <v>4</v>
      </c>
      <c r="L143" s="72">
        <f>'[1]Exam Accommodations'!D143</f>
        <v>0</v>
      </c>
      <c r="M143" s="54">
        <f t="shared" si="23"/>
        <v>4</v>
      </c>
      <c r="N143" s="72"/>
    </row>
    <row r="144" spans="1:14" ht="16.2" thickBot="1" x14ac:dyDescent="0.35">
      <c r="A144" s="28" t="s">
        <v>123</v>
      </c>
      <c r="B144" s="58">
        <v>8</v>
      </c>
      <c r="C144" s="61">
        <v>16</v>
      </c>
      <c r="D144" s="74">
        <v>23</v>
      </c>
      <c r="E144" s="48">
        <f>SUM(B144:D144)</f>
        <v>47</v>
      </c>
      <c r="F144" s="37">
        <v>5</v>
      </c>
      <c r="G144" s="72">
        <v>11</v>
      </c>
      <c r="H144" s="72"/>
      <c r="I144" s="54">
        <f>SUM(F144:H144)</f>
        <v>16</v>
      </c>
      <c r="J144" s="37">
        <v>2</v>
      </c>
      <c r="K144" s="72">
        <v>13</v>
      </c>
      <c r="L144" s="72">
        <f>'[1]Exam Accommodations'!D144</f>
        <v>0</v>
      </c>
      <c r="M144" s="54">
        <f t="shared" si="23"/>
        <v>15</v>
      </c>
      <c r="N144" s="72"/>
    </row>
    <row r="145" spans="1:14" ht="16.2" thickBot="1" x14ac:dyDescent="0.35">
      <c r="A145" s="28" t="s">
        <v>161</v>
      </c>
      <c r="B145" s="58"/>
      <c r="C145" s="61"/>
      <c r="D145" s="74"/>
      <c r="E145" s="48"/>
      <c r="F145" s="37">
        <v>1</v>
      </c>
      <c r="G145" s="72"/>
      <c r="H145" s="72"/>
      <c r="I145" s="54">
        <f>SUM(F145:H145)</f>
        <v>1</v>
      </c>
      <c r="J145" s="37">
        <v>0</v>
      </c>
      <c r="K145" s="72">
        <v>0</v>
      </c>
      <c r="L145" s="72">
        <f>'[1]Exam Accommodations'!D145</f>
        <v>19</v>
      </c>
      <c r="M145" s="54">
        <f t="shared" si="23"/>
        <v>19</v>
      </c>
      <c r="N145" s="72"/>
    </row>
    <row r="146" spans="1:14" ht="16.2" thickBot="1" x14ac:dyDescent="0.35">
      <c r="A146" s="28" t="s">
        <v>164</v>
      </c>
      <c r="B146" s="58"/>
      <c r="C146" s="61"/>
      <c r="D146" s="74"/>
      <c r="E146" s="48"/>
      <c r="F146" s="37"/>
      <c r="G146" s="72"/>
      <c r="H146" s="72">
        <v>1</v>
      </c>
      <c r="I146" s="54">
        <f>SUM(F146:H146)</f>
        <v>1</v>
      </c>
      <c r="J146" s="37">
        <v>0</v>
      </c>
      <c r="K146" s="72">
        <v>0</v>
      </c>
      <c r="L146" s="72">
        <f>'[1]Exam Accommodations'!D146</f>
        <v>0</v>
      </c>
      <c r="M146" s="54">
        <f t="shared" si="23"/>
        <v>0</v>
      </c>
      <c r="N146" s="72"/>
    </row>
    <row r="147" spans="1:14" ht="16.2" thickBot="1" x14ac:dyDescent="0.35">
      <c r="A147" s="28" t="s">
        <v>124</v>
      </c>
      <c r="B147" s="58"/>
      <c r="C147" s="61"/>
      <c r="D147" s="74"/>
      <c r="E147" s="48"/>
      <c r="F147" s="37"/>
      <c r="G147" s="72"/>
      <c r="H147" s="72"/>
      <c r="I147" s="54"/>
      <c r="J147" s="37">
        <v>0</v>
      </c>
      <c r="K147" s="72">
        <v>2</v>
      </c>
      <c r="L147" s="72">
        <f>'[1]Exam Accommodations'!D147</f>
        <v>0</v>
      </c>
      <c r="M147" s="54">
        <f t="shared" si="23"/>
        <v>2</v>
      </c>
      <c r="N147" s="72"/>
    </row>
    <row r="148" spans="1:14" ht="16.2" thickBot="1" x14ac:dyDescent="0.35">
      <c r="A148" s="28" t="s">
        <v>125</v>
      </c>
      <c r="B148" s="58"/>
      <c r="C148" s="61"/>
      <c r="D148" s="74">
        <v>1</v>
      </c>
      <c r="E148" s="48">
        <f>SUM(B148:D148)</f>
        <v>1</v>
      </c>
      <c r="F148" s="37">
        <v>3</v>
      </c>
      <c r="G148" s="72">
        <v>1</v>
      </c>
      <c r="H148" s="72">
        <v>2</v>
      </c>
      <c r="I148" s="54">
        <f>SUM(F148:H148)</f>
        <v>6</v>
      </c>
      <c r="J148" s="37">
        <v>0</v>
      </c>
      <c r="K148" s="72">
        <v>0</v>
      </c>
      <c r="L148" s="72">
        <f>'[1]Exam Accommodations'!D148</f>
        <v>0</v>
      </c>
      <c r="M148" s="54">
        <f t="shared" si="23"/>
        <v>0</v>
      </c>
      <c r="N148" s="72"/>
    </row>
    <row r="149" spans="1:14" ht="16.2" thickBot="1" x14ac:dyDescent="0.35">
      <c r="A149" s="28" t="s">
        <v>126</v>
      </c>
      <c r="B149" s="58">
        <v>3</v>
      </c>
      <c r="C149" s="61">
        <v>3</v>
      </c>
      <c r="D149" s="74">
        <v>6</v>
      </c>
      <c r="E149" s="48">
        <f>SUM(B149:D149)</f>
        <v>12</v>
      </c>
      <c r="F149" s="37">
        <v>5</v>
      </c>
      <c r="G149" s="72"/>
      <c r="H149" s="72">
        <v>2</v>
      </c>
      <c r="I149" s="54">
        <f>SUM(F149:H149)</f>
        <v>7</v>
      </c>
      <c r="J149" s="37">
        <v>0</v>
      </c>
      <c r="K149" s="72">
        <v>0</v>
      </c>
      <c r="L149" s="72">
        <f>'[1]Exam Accommodations'!D149</f>
        <v>1</v>
      </c>
      <c r="M149" s="54">
        <f t="shared" si="23"/>
        <v>1</v>
      </c>
      <c r="N149" s="72"/>
    </row>
    <row r="150" spans="1:14" ht="16.2" thickBot="1" x14ac:dyDescent="0.35">
      <c r="A150" s="28" t="s">
        <v>127</v>
      </c>
      <c r="B150" s="58"/>
      <c r="C150" s="61">
        <v>2</v>
      </c>
      <c r="D150" s="74"/>
      <c r="E150" s="48">
        <f>SUM(B150:D150)</f>
        <v>2</v>
      </c>
      <c r="F150" s="37"/>
      <c r="G150" s="72"/>
      <c r="H150" s="72"/>
      <c r="I150" s="54"/>
      <c r="J150" s="37">
        <v>0</v>
      </c>
      <c r="K150" s="72">
        <v>0</v>
      </c>
      <c r="L150" s="72">
        <f>'[1]Exam Accommodations'!D150</f>
        <v>1</v>
      </c>
      <c r="M150" s="54">
        <f t="shared" si="23"/>
        <v>1</v>
      </c>
      <c r="N150" s="72"/>
    </row>
    <row r="151" spans="1:14" ht="16.2" thickBot="1" x14ac:dyDescent="0.35">
      <c r="A151" s="28" t="s">
        <v>128</v>
      </c>
      <c r="B151" s="58"/>
      <c r="C151" s="61"/>
      <c r="D151" s="74"/>
      <c r="E151" s="48"/>
      <c r="F151" s="37"/>
      <c r="G151" s="72"/>
      <c r="H151" s="72"/>
      <c r="I151" s="54"/>
      <c r="J151" s="37">
        <v>0</v>
      </c>
      <c r="K151" s="72">
        <v>0</v>
      </c>
      <c r="L151" s="72">
        <f>'[1]Exam Accommodations'!D151</f>
        <v>0</v>
      </c>
      <c r="M151" s="54">
        <f t="shared" si="23"/>
        <v>0</v>
      </c>
      <c r="N151" s="72"/>
    </row>
    <row r="152" spans="1:14" ht="16.2" thickBot="1" x14ac:dyDescent="0.35">
      <c r="A152" s="28" t="s">
        <v>129</v>
      </c>
      <c r="B152" s="58"/>
      <c r="C152" s="61"/>
      <c r="D152" s="74"/>
      <c r="E152" s="48"/>
      <c r="F152" s="37"/>
      <c r="G152" s="72"/>
      <c r="H152" s="72"/>
      <c r="I152" s="54"/>
      <c r="J152" s="37">
        <v>0</v>
      </c>
      <c r="K152" s="72">
        <v>2</v>
      </c>
      <c r="L152" s="72">
        <f>'[1]Exam Accommodations'!D152</f>
        <v>1</v>
      </c>
      <c r="M152" s="54">
        <f t="shared" si="23"/>
        <v>3</v>
      </c>
      <c r="N152" s="72"/>
    </row>
    <row r="153" spans="1:14" ht="16.2" thickBot="1" x14ac:dyDescent="0.35">
      <c r="A153" s="28" t="s">
        <v>130</v>
      </c>
      <c r="B153" s="58">
        <v>1</v>
      </c>
      <c r="C153" s="61">
        <v>2</v>
      </c>
      <c r="D153" s="74">
        <v>2</v>
      </c>
      <c r="E153" s="48">
        <f>SUM(B153:D153)</f>
        <v>5</v>
      </c>
      <c r="F153" s="37">
        <v>1</v>
      </c>
      <c r="G153" s="72">
        <v>5</v>
      </c>
      <c r="H153" s="72">
        <v>4</v>
      </c>
      <c r="I153" s="54">
        <f>SUM(F153:H153)</f>
        <v>10</v>
      </c>
      <c r="J153" s="37">
        <v>0</v>
      </c>
      <c r="K153" s="72">
        <v>0</v>
      </c>
      <c r="L153" s="72">
        <f>'[1]Exam Accommodations'!D153</f>
        <v>0</v>
      </c>
      <c r="M153" s="54">
        <f t="shared" si="23"/>
        <v>0</v>
      </c>
      <c r="N153" s="72"/>
    </row>
    <row r="154" spans="1:14" ht="16.2" thickBot="1" x14ac:dyDescent="0.35">
      <c r="A154" s="28" t="s">
        <v>131</v>
      </c>
      <c r="B154" s="58"/>
      <c r="C154" s="61">
        <v>1</v>
      </c>
      <c r="D154" s="74"/>
      <c r="E154" s="48">
        <f>SUM(B154:D154)</f>
        <v>1</v>
      </c>
      <c r="F154" s="37"/>
      <c r="G154" s="72">
        <v>3</v>
      </c>
      <c r="H154" s="72">
        <v>9</v>
      </c>
      <c r="I154" s="54">
        <f>SUM(F154:H154)</f>
        <v>12</v>
      </c>
      <c r="J154" s="37">
        <v>5</v>
      </c>
      <c r="K154" s="72">
        <v>4</v>
      </c>
      <c r="L154" s="72">
        <f>'[1]Exam Accommodations'!D154</f>
        <v>0</v>
      </c>
      <c r="M154" s="54">
        <f t="shared" si="23"/>
        <v>9</v>
      </c>
      <c r="N154" s="72"/>
    </row>
    <row r="155" spans="1:14" ht="16.2" thickBot="1" x14ac:dyDescent="0.35">
      <c r="A155" s="28" t="s">
        <v>132</v>
      </c>
      <c r="B155" s="58"/>
      <c r="C155" s="61">
        <v>3</v>
      </c>
      <c r="D155" s="74"/>
      <c r="E155" s="48">
        <f>SUM(B155:D155)</f>
        <v>3</v>
      </c>
      <c r="F155" s="37"/>
      <c r="G155" s="72"/>
      <c r="H155" s="72"/>
      <c r="I155" s="54"/>
      <c r="J155" s="37">
        <v>0</v>
      </c>
      <c r="K155" s="72">
        <v>0</v>
      </c>
      <c r="L155" s="72">
        <f>'[1]Exam Accommodations'!D155</f>
        <v>0</v>
      </c>
      <c r="M155" s="54">
        <f t="shared" si="23"/>
        <v>0</v>
      </c>
      <c r="N155" s="72"/>
    </row>
    <row r="156" spans="1:14" ht="31.8" thickBot="1" x14ac:dyDescent="0.35">
      <c r="A156" s="28" t="s">
        <v>133</v>
      </c>
      <c r="B156" s="58"/>
      <c r="C156" s="61"/>
      <c r="D156" s="74"/>
      <c r="E156" s="48"/>
      <c r="F156" s="37"/>
      <c r="G156" s="72"/>
      <c r="H156" s="72"/>
      <c r="I156" s="54"/>
      <c r="J156" s="37">
        <v>0</v>
      </c>
      <c r="K156" s="72">
        <v>0</v>
      </c>
      <c r="L156" s="72">
        <f>'[1]Exam Accommodations'!D156</f>
        <v>2</v>
      </c>
      <c r="M156" s="54">
        <f t="shared" si="23"/>
        <v>2</v>
      </c>
      <c r="N156" s="72"/>
    </row>
    <row r="157" spans="1:14" ht="31.8" thickBot="1" x14ac:dyDescent="0.35">
      <c r="A157" s="28" t="s">
        <v>134</v>
      </c>
      <c r="B157" s="58"/>
      <c r="C157" s="61"/>
      <c r="D157" s="74"/>
      <c r="E157" s="48"/>
      <c r="F157" s="37"/>
      <c r="G157" s="72"/>
      <c r="H157" s="72"/>
      <c r="I157" s="54"/>
      <c r="J157" s="37">
        <v>0</v>
      </c>
      <c r="K157" s="72">
        <v>0</v>
      </c>
      <c r="L157" s="72">
        <f>'[1]Exam Accommodations'!D157</f>
        <v>0</v>
      </c>
      <c r="M157" s="54">
        <f t="shared" si="23"/>
        <v>0</v>
      </c>
      <c r="N157" s="72"/>
    </row>
    <row r="158" spans="1:14" ht="16.2" thickBot="1" x14ac:dyDescent="0.35">
      <c r="A158" s="28" t="s">
        <v>135</v>
      </c>
      <c r="B158" s="58"/>
      <c r="C158" s="61"/>
      <c r="D158" s="74"/>
      <c r="E158" s="48"/>
      <c r="F158" s="37"/>
      <c r="G158" s="72"/>
      <c r="H158" s="72"/>
      <c r="I158" s="54"/>
      <c r="J158" s="37">
        <v>0</v>
      </c>
      <c r="K158" s="72">
        <v>0</v>
      </c>
      <c r="L158" s="72">
        <f>'[1]Exam Accommodations'!D158</f>
        <v>0</v>
      </c>
      <c r="M158" s="54">
        <f t="shared" si="23"/>
        <v>0</v>
      </c>
      <c r="N158" s="72"/>
    </row>
    <row r="159" spans="1:14" ht="16.2" thickBot="1" x14ac:dyDescent="0.35">
      <c r="A159" s="28" t="s">
        <v>136</v>
      </c>
      <c r="B159" s="58"/>
      <c r="C159" s="61">
        <v>1</v>
      </c>
      <c r="D159" s="74"/>
      <c r="E159" s="48">
        <f>SUM(B159:D159)</f>
        <v>1</v>
      </c>
      <c r="F159" s="37"/>
      <c r="G159" s="72"/>
      <c r="H159" s="72">
        <v>1</v>
      </c>
      <c r="I159" s="54">
        <f>SUM(F159:H159)</f>
        <v>1</v>
      </c>
      <c r="J159" s="37">
        <v>0</v>
      </c>
      <c r="K159" s="72">
        <v>0</v>
      </c>
      <c r="L159" s="72">
        <f>'[1]Exam Accommodations'!D159</f>
        <v>0</v>
      </c>
      <c r="M159" s="54">
        <f t="shared" si="23"/>
        <v>0</v>
      </c>
      <c r="N159" s="72"/>
    </row>
    <row r="160" spans="1:14" ht="16.2" thickBot="1" x14ac:dyDescent="0.35">
      <c r="A160" s="28" t="s">
        <v>137</v>
      </c>
      <c r="B160" s="58">
        <v>3</v>
      </c>
      <c r="C160" s="61">
        <v>5</v>
      </c>
      <c r="D160" s="74">
        <v>2</v>
      </c>
      <c r="E160" s="48">
        <f>SUM(B160:D160)</f>
        <v>10</v>
      </c>
      <c r="F160" s="37">
        <v>1</v>
      </c>
      <c r="G160" s="72"/>
      <c r="H160" s="72">
        <v>4</v>
      </c>
      <c r="I160" s="54">
        <f>SUM(F160:H160)</f>
        <v>5</v>
      </c>
      <c r="J160" s="37">
        <v>1</v>
      </c>
      <c r="K160" s="72">
        <v>3</v>
      </c>
      <c r="L160" s="72">
        <f>'[1]Exam Accommodations'!D160</f>
        <v>1</v>
      </c>
      <c r="M160" s="54">
        <f t="shared" si="23"/>
        <v>5</v>
      </c>
      <c r="N160" s="72"/>
    </row>
    <row r="161" spans="1:14" ht="16.2" thickBot="1" x14ac:dyDescent="0.35">
      <c r="A161" s="28" t="s">
        <v>138</v>
      </c>
      <c r="B161" s="58"/>
      <c r="C161" s="61">
        <v>3</v>
      </c>
      <c r="D161" s="74"/>
      <c r="E161" s="48">
        <f>SUM(B161:D161)</f>
        <v>3</v>
      </c>
      <c r="F161" s="37">
        <v>1</v>
      </c>
      <c r="G161" s="72"/>
      <c r="H161" s="72"/>
      <c r="I161" s="54">
        <f>SUM(F161:H161)</f>
        <v>1</v>
      </c>
      <c r="J161" s="37">
        <v>0</v>
      </c>
      <c r="K161" s="72">
        <v>0</v>
      </c>
      <c r="L161" s="72">
        <f>'[1]Exam Accommodations'!D161</f>
        <v>0</v>
      </c>
      <c r="M161" s="54">
        <f t="shared" si="23"/>
        <v>0</v>
      </c>
      <c r="N161" s="72"/>
    </row>
    <row r="162" spans="1:14" ht="16.2" thickBot="1" x14ac:dyDescent="0.35">
      <c r="A162" s="28" t="s">
        <v>162</v>
      </c>
      <c r="B162" s="58"/>
      <c r="C162" s="61"/>
      <c r="D162" s="74"/>
      <c r="E162" s="48"/>
      <c r="F162" s="37">
        <v>1</v>
      </c>
      <c r="G162" s="72"/>
      <c r="H162" s="72"/>
      <c r="I162" s="54">
        <f>SUM(F162:H162)</f>
        <v>1</v>
      </c>
      <c r="J162" s="37">
        <v>0</v>
      </c>
      <c r="K162" s="72">
        <v>0</v>
      </c>
      <c r="L162" s="72">
        <f>'[1]Exam Accommodations'!D162</f>
        <v>0</v>
      </c>
      <c r="M162" s="54">
        <f t="shared" si="23"/>
        <v>0</v>
      </c>
      <c r="N162" s="72"/>
    </row>
    <row r="163" spans="1:14" ht="16.2" thickBot="1" x14ac:dyDescent="0.35">
      <c r="A163" s="28" t="s">
        <v>139</v>
      </c>
      <c r="B163" s="58">
        <v>1</v>
      </c>
      <c r="C163" s="61"/>
      <c r="D163" s="74"/>
      <c r="E163" s="48">
        <f>SUM(B163:D163)</f>
        <v>1</v>
      </c>
      <c r="F163" s="37"/>
      <c r="G163" s="72"/>
      <c r="H163" s="72"/>
      <c r="I163" s="54"/>
      <c r="J163" s="37">
        <v>0</v>
      </c>
      <c r="K163" s="72">
        <v>0</v>
      </c>
      <c r="L163" s="72">
        <f>'[1]Exam Accommodations'!D163</f>
        <v>0</v>
      </c>
      <c r="M163" s="54">
        <f t="shared" si="23"/>
        <v>0</v>
      </c>
      <c r="N163" s="72"/>
    </row>
    <row r="164" spans="1:14" ht="16.2" thickBot="1" x14ac:dyDescent="0.35">
      <c r="A164" s="28" t="s">
        <v>140</v>
      </c>
      <c r="B164" s="58"/>
      <c r="C164" s="61"/>
      <c r="D164" s="74"/>
      <c r="E164" s="48"/>
      <c r="F164" s="37"/>
      <c r="G164" s="72"/>
      <c r="H164" s="72"/>
      <c r="I164" s="54"/>
      <c r="J164" s="37">
        <v>0</v>
      </c>
      <c r="K164" s="72">
        <v>0</v>
      </c>
      <c r="L164" s="72">
        <f>'[1]Exam Accommodations'!D164</f>
        <v>2</v>
      </c>
      <c r="M164" s="54">
        <f t="shared" si="23"/>
        <v>2</v>
      </c>
      <c r="N164" s="72"/>
    </row>
    <row r="165" spans="1:14" ht="16.2" thickBot="1" x14ac:dyDescent="0.35">
      <c r="A165" s="28" t="s">
        <v>141</v>
      </c>
      <c r="B165" s="58">
        <v>4</v>
      </c>
      <c r="C165" s="61">
        <v>5</v>
      </c>
      <c r="D165" s="74">
        <v>15</v>
      </c>
      <c r="E165" s="48">
        <f>SUM(B165:D165)</f>
        <v>24</v>
      </c>
      <c r="F165" s="37">
        <v>13</v>
      </c>
      <c r="G165" s="72">
        <v>10</v>
      </c>
      <c r="H165" s="72">
        <v>15</v>
      </c>
      <c r="I165" s="54">
        <f>SUM(F165:H165)</f>
        <v>38</v>
      </c>
      <c r="J165" s="37">
        <v>2</v>
      </c>
      <c r="K165" s="72">
        <v>16</v>
      </c>
      <c r="L165" s="72">
        <f>'[1]Exam Accommodations'!D165</f>
        <v>3</v>
      </c>
      <c r="M165" s="54">
        <f t="shared" si="23"/>
        <v>21</v>
      </c>
      <c r="N165" s="72"/>
    </row>
    <row r="166" spans="1:14" ht="16.2" thickBot="1" x14ac:dyDescent="0.35">
      <c r="A166" s="28" t="s">
        <v>142</v>
      </c>
      <c r="B166" s="58">
        <v>2</v>
      </c>
      <c r="C166" s="61">
        <v>5</v>
      </c>
      <c r="D166" s="74"/>
      <c r="E166" s="48">
        <f>SUM(B166:D166)</f>
        <v>7</v>
      </c>
      <c r="F166" s="37"/>
      <c r="G166" s="72">
        <v>10</v>
      </c>
      <c r="H166" s="72">
        <v>8</v>
      </c>
      <c r="I166" s="54">
        <f>SUM(F166:H166)</f>
        <v>18</v>
      </c>
      <c r="J166" s="37">
        <v>1</v>
      </c>
      <c r="K166" s="72">
        <v>8</v>
      </c>
      <c r="L166" s="72">
        <f>'[1]Exam Accommodations'!D166</f>
        <v>1</v>
      </c>
      <c r="M166" s="54">
        <f t="shared" si="23"/>
        <v>10</v>
      </c>
      <c r="N166" s="72"/>
    </row>
    <row r="167" spans="1:14" ht="16.2" thickBot="1" x14ac:dyDescent="0.35">
      <c r="A167" s="28" t="s">
        <v>143</v>
      </c>
      <c r="B167" s="58"/>
      <c r="C167" s="61">
        <v>2</v>
      </c>
      <c r="D167" s="74"/>
      <c r="E167" s="48">
        <f>SUM(B167:D167)</f>
        <v>2</v>
      </c>
      <c r="F167" s="37">
        <v>2</v>
      </c>
      <c r="G167" s="72"/>
      <c r="H167" s="72"/>
      <c r="I167" s="54">
        <f>SUM(F167:H167)</f>
        <v>2</v>
      </c>
      <c r="J167" s="37">
        <v>0</v>
      </c>
      <c r="K167" s="72">
        <v>8</v>
      </c>
      <c r="L167" s="72">
        <f>'[1]Exam Accommodations'!D167</f>
        <v>0</v>
      </c>
      <c r="M167" s="54">
        <f t="shared" si="23"/>
        <v>8</v>
      </c>
      <c r="N167" s="72"/>
    </row>
    <row r="168" spans="1:14" ht="16.2" thickBot="1" x14ac:dyDescent="0.35">
      <c r="A168" s="28" t="s">
        <v>144</v>
      </c>
      <c r="B168" s="58">
        <v>1</v>
      </c>
      <c r="C168" s="61">
        <v>3</v>
      </c>
      <c r="D168" s="74">
        <v>1</v>
      </c>
      <c r="E168" s="48">
        <f>SUM(B168:D168)</f>
        <v>5</v>
      </c>
      <c r="F168" s="37"/>
      <c r="G168" s="72">
        <v>1</v>
      </c>
      <c r="H168" s="72">
        <v>2</v>
      </c>
      <c r="I168" s="54">
        <f>SUM(F168:H168)</f>
        <v>3</v>
      </c>
      <c r="J168" s="37">
        <v>2</v>
      </c>
      <c r="K168" s="72">
        <v>0</v>
      </c>
      <c r="L168" s="72">
        <f>'[1]Exam Accommodations'!D168</f>
        <v>0</v>
      </c>
      <c r="M168" s="54">
        <f t="shared" si="23"/>
        <v>2</v>
      </c>
      <c r="N168" s="72"/>
    </row>
    <row r="169" spans="1:14" ht="16.2" thickBot="1" x14ac:dyDescent="0.35">
      <c r="A169" s="29" t="s">
        <v>145</v>
      </c>
      <c r="B169" s="59"/>
      <c r="C169" s="75">
        <v>1</v>
      </c>
      <c r="D169" s="76"/>
      <c r="E169" s="48">
        <f>SUM(B169:D169)</f>
        <v>1</v>
      </c>
      <c r="F169" s="34"/>
      <c r="G169" s="35"/>
      <c r="H169" s="35"/>
      <c r="I169" s="51"/>
      <c r="J169" s="34">
        <v>0</v>
      </c>
      <c r="K169" s="35">
        <v>0</v>
      </c>
      <c r="L169" s="35">
        <f>'[1]Exam Accommodations'!D169</f>
        <v>0</v>
      </c>
      <c r="M169" s="51">
        <f t="shared" si="23"/>
        <v>0</v>
      </c>
      <c r="N169" s="35"/>
    </row>
    <row r="170" spans="1:14" ht="15.6" x14ac:dyDescent="0.3">
      <c r="A170" s="1"/>
      <c r="B170" s="1"/>
      <c r="C170" s="1"/>
      <c r="D170" s="1"/>
      <c r="E170" s="1"/>
      <c r="F170" s="1"/>
    </row>
    <row r="171" spans="1:14" ht="16.2" thickBot="1" x14ac:dyDescent="0.35">
      <c r="A171" s="1"/>
      <c r="B171" s="1"/>
      <c r="C171" s="1"/>
      <c r="D171" s="1"/>
      <c r="E171" s="1"/>
      <c r="F171" s="1"/>
    </row>
    <row r="172" spans="1:14" ht="16.2" thickBot="1" x14ac:dyDescent="0.35">
      <c r="A172" s="296" t="s">
        <v>148</v>
      </c>
      <c r="B172" s="297"/>
      <c r="C172" s="297"/>
      <c r="D172" s="297"/>
      <c r="E172" s="298"/>
      <c r="F172" s="298"/>
      <c r="G172" s="298"/>
      <c r="H172" s="298"/>
      <c r="I172" s="298"/>
      <c r="J172" s="298"/>
      <c r="K172" s="298"/>
      <c r="L172" s="298"/>
      <c r="M172" s="298"/>
      <c r="N172" s="299"/>
    </row>
    <row r="173" spans="1:14" ht="31.8" thickBot="1" x14ac:dyDescent="0.35">
      <c r="A173" s="30"/>
      <c r="B173" s="31" t="s">
        <v>58</v>
      </c>
      <c r="C173" s="32" t="s">
        <v>59</v>
      </c>
      <c r="D173" s="33" t="s">
        <v>60</v>
      </c>
      <c r="E173" s="48" t="s">
        <v>47</v>
      </c>
      <c r="F173" s="37" t="s">
        <v>61</v>
      </c>
      <c r="G173" s="30" t="s">
        <v>62</v>
      </c>
      <c r="H173" s="30" t="s">
        <v>63</v>
      </c>
      <c r="I173" s="63" t="s">
        <v>151</v>
      </c>
      <c r="J173" s="38" t="s">
        <v>208</v>
      </c>
      <c r="K173" s="36" t="s">
        <v>209</v>
      </c>
      <c r="L173" s="36" t="s">
        <v>210</v>
      </c>
      <c r="M173" s="63" t="s">
        <v>151</v>
      </c>
      <c r="N173" s="30" t="s">
        <v>2</v>
      </c>
    </row>
    <row r="174" spans="1:14" ht="16.2" thickBot="1" x14ac:dyDescent="0.35">
      <c r="A174" s="26" t="s">
        <v>120</v>
      </c>
      <c r="B174" s="57"/>
      <c r="C174" s="60"/>
      <c r="D174" s="73"/>
      <c r="E174" s="48"/>
      <c r="F174" s="37"/>
      <c r="G174" s="72"/>
      <c r="H174" s="72"/>
      <c r="I174" s="54"/>
      <c r="J174" s="37">
        <v>0</v>
      </c>
      <c r="K174" s="72">
        <v>0</v>
      </c>
      <c r="L174" s="72">
        <f>'[1]Exam Accommodations'!D180</f>
        <v>0</v>
      </c>
      <c r="M174" s="54">
        <f t="shared" ref="M174:M204" si="24">SUM(J174:L174)</f>
        <v>0</v>
      </c>
      <c r="N174" s="35"/>
    </row>
    <row r="175" spans="1:14" ht="16.2" thickBot="1" x14ac:dyDescent="0.35">
      <c r="A175" s="28" t="s">
        <v>121</v>
      </c>
      <c r="B175" s="58"/>
      <c r="C175" s="61"/>
      <c r="D175" s="74"/>
      <c r="E175" s="48"/>
      <c r="F175" s="37"/>
      <c r="G175" s="72"/>
      <c r="H175" s="72"/>
      <c r="I175" s="54"/>
      <c r="J175" s="37">
        <v>0</v>
      </c>
      <c r="K175" s="72">
        <v>1</v>
      </c>
      <c r="L175" s="72">
        <f>'[1]Exam Accommodations'!D181</f>
        <v>0</v>
      </c>
      <c r="M175" s="54">
        <f t="shared" si="24"/>
        <v>1</v>
      </c>
      <c r="N175" s="35"/>
    </row>
    <row r="176" spans="1:14" ht="16.2" thickBot="1" x14ac:dyDescent="0.35">
      <c r="A176" s="28" t="s">
        <v>165</v>
      </c>
      <c r="B176" s="58"/>
      <c r="C176" s="61"/>
      <c r="D176" s="74"/>
      <c r="E176" s="48"/>
      <c r="F176" s="37"/>
      <c r="G176" s="72">
        <v>4</v>
      </c>
      <c r="H176" s="72"/>
      <c r="I176" s="54">
        <f>SUM(F176:H176)</f>
        <v>4</v>
      </c>
      <c r="J176" s="37">
        <v>0</v>
      </c>
      <c r="K176" s="72">
        <v>0</v>
      </c>
      <c r="L176" s="72">
        <f>'[1]Exam Accommodations'!D182</f>
        <v>1</v>
      </c>
      <c r="M176" s="54">
        <f t="shared" si="24"/>
        <v>1</v>
      </c>
      <c r="N176" s="35"/>
    </row>
    <row r="177" spans="1:14" ht="16.2" thickBot="1" x14ac:dyDescent="0.35">
      <c r="A177" s="28" t="s">
        <v>122</v>
      </c>
      <c r="B177" s="58"/>
      <c r="C177" s="61"/>
      <c r="D177" s="74"/>
      <c r="E177" s="48"/>
      <c r="F177" s="37"/>
      <c r="G177" s="72"/>
      <c r="H177" s="72"/>
      <c r="I177" s="54"/>
      <c r="J177" s="37">
        <v>0</v>
      </c>
      <c r="K177" s="72">
        <v>0</v>
      </c>
      <c r="L177" s="72">
        <f>'[1]Exam Accommodations'!D183</f>
        <v>0</v>
      </c>
      <c r="M177" s="54">
        <f t="shared" si="24"/>
        <v>0</v>
      </c>
      <c r="N177" s="35"/>
    </row>
    <row r="178" spans="1:14" ht="16.2" thickBot="1" x14ac:dyDescent="0.35">
      <c r="A178" s="28" t="s">
        <v>123</v>
      </c>
      <c r="B178" s="58"/>
      <c r="C178" s="61">
        <v>21</v>
      </c>
      <c r="D178" s="74">
        <v>19</v>
      </c>
      <c r="E178" s="48">
        <f>SUM(B178:D178)</f>
        <v>40</v>
      </c>
      <c r="F178" s="37"/>
      <c r="G178" s="72">
        <v>35</v>
      </c>
      <c r="H178" s="72">
        <v>44</v>
      </c>
      <c r="I178" s="54">
        <f>SUM(F178:H178)</f>
        <v>79</v>
      </c>
      <c r="J178" s="37">
        <v>0</v>
      </c>
      <c r="K178" s="72">
        <v>13</v>
      </c>
      <c r="L178" s="72">
        <f>'[1]Exam Accommodations'!D184</f>
        <v>10</v>
      </c>
      <c r="M178" s="54">
        <f t="shared" si="24"/>
        <v>23</v>
      </c>
      <c r="N178" s="35"/>
    </row>
    <row r="179" spans="1:14" ht="16.2" thickBot="1" x14ac:dyDescent="0.35">
      <c r="A179" s="28" t="s">
        <v>124</v>
      </c>
      <c r="B179" s="58">
        <v>4</v>
      </c>
      <c r="C179" s="61">
        <v>12</v>
      </c>
      <c r="D179" s="74">
        <v>23</v>
      </c>
      <c r="E179" s="48">
        <f>SUM(B179:D179)</f>
        <v>39</v>
      </c>
      <c r="F179" s="37">
        <v>40</v>
      </c>
      <c r="G179" s="72">
        <v>23</v>
      </c>
      <c r="H179" s="72">
        <v>17</v>
      </c>
      <c r="I179" s="54">
        <f>SUM(F179:H179)</f>
        <v>80</v>
      </c>
      <c r="J179" s="37">
        <v>9</v>
      </c>
      <c r="K179" s="72">
        <v>12</v>
      </c>
      <c r="L179" s="72">
        <f>'[1]Exam Accommodations'!D185</f>
        <v>15</v>
      </c>
      <c r="M179" s="54">
        <f t="shared" si="24"/>
        <v>36</v>
      </c>
      <c r="N179" s="35"/>
    </row>
    <row r="180" spans="1:14" ht="16.2" thickBot="1" x14ac:dyDescent="0.35">
      <c r="A180" s="28" t="s">
        <v>125</v>
      </c>
      <c r="B180" s="58"/>
      <c r="C180" s="61"/>
      <c r="D180" s="74"/>
      <c r="E180" s="48"/>
      <c r="F180" s="37"/>
      <c r="G180" s="72"/>
      <c r="H180" s="72"/>
      <c r="I180" s="54"/>
      <c r="J180" s="37">
        <v>0</v>
      </c>
      <c r="K180" s="72">
        <v>0</v>
      </c>
      <c r="L180" s="72">
        <f>'[1]Exam Accommodations'!D186</f>
        <v>0</v>
      </c>
      <c r="M180" s="54">
        <f t="shared" si="24"/>
        <v>0</v>
      </c>
      <c r="N180" s="35"/>
    </row>
    <row r="181" spans="1:14" ht="16.2" thickBot="1" x14ac:dyDescent="0.35">
      <c r="A181" s="28" t="s">
        <v>126</v>
      </c>
      <c r="B181" s="58"/>
      <c r="C181" s="61"/>
      <c r="D181" s="74"/>
      <c r="E181" s="48"/>
      <c r="F181" s="37"/>
      <c r="G181" s="72"/>
      <c r="H181" s="72"/>
      <c r="I181" s="54"/>
      <c r="J181" s="37">
        <v>0</v>
      </c>
      <c r="K181" s="72">
        <v>0</v>
      </c>
      <c r="L181" s="72">
        <f>'[1]Exam Accommodations'!D187</f>
        <v>0</v>
      </c>
      <c r="M181" s="54">
        <f t="shared" si="24"/>
        <v>0</v>
      </c>
      <c r="N181" s="35"/>
    </row>
    <row r="182" spans="1:14" ht="16.2" thickBot="1" x14ac:dyDescent="0.35">
      <c r="A182" s="28" t="s">
        <v>156</v>
      </c>
      <c r="B182" s="58"/>
      <c r="C182" s="61"/>
      <c r="D182" s="74">
        <v>1</v>
      </c>
      <c r="E182" s="48">
        <f>SUM(B182:D182)</f>
        <v>1</v>
      </c>
      <c r="F182" s="37"/>
      <c r="G182" s="72"/>
      <c r="H182" s="72"/>
      <c r="I182" s="54"/>
      <c r="J182" s="37">
        <v>0</v>
      </c>
      <c r="K182" s="72">
        <v>0</v>
      </c>
      <c r="L182" s="72">
        <f>'[1]Exam Accommodations'!D188</f>
        <v>0</v>
      </c>
      <c r="M182" s="54">
        <f t="shared" si="24"/>
        <v>0</v>
      </c>
      <c r="N182" s="35"/>
    </row>
    <row r="183" spans="1:14" ht="16.2" thickBot="1" x14ac:dyDescent="0.35">
      <c r="A183" s="28" t="s">
        <v>127</v>
      </c>
      <c r="B183" s="58"/>
      <c r="C183" s="61">
        <v>2</v>
      </c>
      <c r="D183" s="74"/>
      <c r="E183" s="48">
        <f>SUM(B183:D183)</f>
        <v>2</v>
      </c>
      <c r="F183" s="37"/>
      <c r="G183" s="72">
        <v>5</v>
      </c>
      <c r="H183" s="72"/>
      <c r="I183" s="54">
        <f>SUM(F183:H183)</f>
        <v>5</v>
      </c>
      <c r="J183" s="37">
        <v>0</v>
      </c>
      <c r="K183" s="72">
        <v>0</v>
      </c>
      <c r="L183" s="72">
        <f>'[1]Exam Accommodations'!D189</f>
        <v>0</v>
      </c>
      <c r="M183" s="54">
        <f t="shared" si="24"/>
        <v>0</v>
      </c>
      <c r="N183" s="35"/>
    </row>
    <row r="184" spans="1:14" ht="16.2" thickBot="1" x14ac:dyDescent="0.35">
      <c r="A184" s="28" t="s">
        <v>128</v>
      </c>
      <c r="B184" s="58"/>
      <c r="C184" s="61"/>
      <c r="D184" s="74"/>
      <c r="E184" s="48"/>
      <c r="F184" s="37"/>
      <c r="G184" s="72"/>
      <c r="H184" s="72"/>
      <c r="I184" s="54"/>
      <c r="J184" s="37">
        <v>0</v>
      </c>
      <c r="K184" s="72">
        <v>0</v>
      </c>
      <c r="L184" s="72">
        <f>'[1]Exam Accommodations'!D190</f>
        <v>0</v>
      </c>
      <c r="M184" s="54">
        <f t="shared" si="24"/>
        <v>0</v>
      </c>
      <c r="N184" s="35"/>
    </row>
    <row r="185" spans="1:14" ht="16.2" thickBot="1" x14ac:dyDescent="0.35">
      <c r="A185" s="28" t="s">
        <v>129</v>
      </c>
      <c r="B185" s="58"/>
      <c r="C185" s="61"/>
      <c r="D185" s="74"/>
      <c r="E185" s="48"/>
      <c r="F185" s="37"/>
      <c r="G185" s="72"/>
      <c r="H185" s="72">
        <v>1</v>
      </c>
      <c r="I185" s="54">
        <f>SUM(F185:H185)</f>
        <v>1</v>
      </c>
      <c r="J185" s="37">
        <v>0</v>
      </c>
      <c r="K185" s="72">
        <v>0</v>
      </c>
      <c r="L185" s="72">
        <f>'[1]Exam Accommodations'!D191</f>
        <v>0</v>
      </c>
      <c r="M185" s="54">
        <f t="shared" si="24"/>
        <v>0</v>
      </c>
      <c r="N185" s="35"/>
    </row>
    <row r="186" spans="1:14" ht="16.2" thickBot="1" x14ac:dyDescent="0.35">
      <c r="A186" s="28" t="s">
        <v>130</v>
      </c>
      <c r="B186" s="58"/>
      <c r="C186" s="61"/>
      <c r="D186" s="74"/>
      <c r="E186" s="48"/>
      <c r="F186" s="37"/>
      <c r="G186" s="72"/>
      <c r="H186" s="72"/>
      <c r="I186" s="54"/>
      <c r="J186" s="37">
        <v>0</v>
      </c>
      <c r="K186" s="72">
        <v>4</v>
      </c>
      <c r="L186" s="72">
        <f>'[1]Exam Accommodations'!D192</f>
        <v>1</v>
      </c>
      <c r="M186" s="54">
        <f t="shared" si="24"/>
        <v>5</v>
      </c>
      <c r="N186" s="35"/>
    </row>
    <row r="187" spans="1:14" ht="16.2" thickBot="1" x14ac:dyDescent="0.35">
      <c r="A187" s="28" t="s">
        <v>131</v>
      </c>
      <c r="B187" s="58"/>
      <c r="C187" s="61"/>
      <c r="D187" s="74"/>
      <c r="E187" s="48"/>
      <c r="F187" s="37"/>
      <c r="G187" s="72"/>
      <c r="H187" s="72"/>
      <c r="I187" s="54"/>
      <c r="J187" s="37">
        <v>0</v>
      </c>
      <c r="K187" s="72">
        <v>0</v>
      </c>
      <c r="L187" s="72">
        <f>'[1]Exam Accommodations'!D193</f>
        <v>0</v>
      </c>
      <c r="M187" s="54">
        <f t="shared" si="24"/>
        <v>0</v>
      </c>
      <c r="N187" s="35"/>
    </row>
    <row r="188" spans="1:14" ht="16.2" thickBot="1" x14ac:dyDescent="0.35">
      <c r="A188" s="28" t="s">
        <v>132</v>
      </c>
      <c r="B188" s="58"/>
      <c r="C188" s="61"/>
      <c r="D188" s="74"/>
      <c r="E188" s="48"/>
      <c r="F188" s="37"/>
      <c r="G188" s="72"/>
      <c r="H188" s="72"/>
      <c r="I188" s="54"/>
      <c r="J188" s="37">
        <v>0</v>
      </c>
      <c r="K188" s="72">
        <v>0</v>
      </c>
      <c r="L188" s="72">
        <f>'[1]Exam Accommodations'!D194</f>
        <v>0</v>
      </c>
      <c r="M188" s="54">
        <f t="shared" si="24"/>
        <v>0</v>
      </c>
      <c r="N188" s="35"/>
    </row>
    <row r="189" spans="1:14" ht="16.2" thickBot="1" x14ac:dyDescent="0.35">
      <c r="A189" s="28" t="s">
        <v>154</v>
      </c>
      <c r="B189" s="58"/>
      <c r="C189" s="61">
        <v>1</v>
      </c>
      <c r="D189" s="74">
        <v>3</v>
      </c>
      <c r="E189" s="48">
        <f>SUM(B189:D189)</f>
        <v>4</v>
      </c>
      <c r="F189" s="37"/>
      <c r="G189" s="72"/>
      <c r="H189" s="72">
        <v>2</v>
      </c>
      <c r="I189" s="54">
        <f>SUM(F189:H189)</f>
        <v>2</v>
      </c>
      <c r="J189" s="37">
        <v>0</v>
      </c>
      <c r="K189" s="72">
        <v>0</v>
      </c>
      <c r="L189" s="72">
        <f>'[1]Exam Accommodations'!D195</f>
        <v>0</v>
      </c>
      <c r="M189" s="54">
        <f t="shared" si="24"/>
        <v>0</v>
      </c>
      <c r="N189" s="35"/>
    </row>
    <row r="190" spans="1:14" ht="31.8" thickBot="1" x14ac:dyDescent="0.35">
      <c r="A190" s="28" t="s">
        <v>133</v>
      </c>
      <c r="B190" s="58"/>
      <c r="C190" s="61">
        <v>2</v>
      </c>
      <c r="D190" s="74">
        <v>16</v>
      </c>
      <c r="E190" s="48">
        <f>SUM(B190:D190)</f>
        <v>18</v>
      </c>
      <c r="F190" s="37"/>
      <c r="G190" s="72">
        <v>7</v>
      </c>
      <c r="H190" s="72">
        <v>10</v>
      </c>
      <c r="I190" s="54">
        <f>SUM(F190:H190)</f>
        <v>17</v>
      </c>
      <c r="J190" s="37">
        <v>0</v>
      </c>
      <c r="K190" s="72">
        <v>3</v>
      </c>
      <c r="L190" s="72">
        <f>'[1]Exam Accommodations'!D196</f>
        <v>4</v>
      </c>
      <c r="M190" s="54">
        <f t="shared" si="24"/>
        <v>7</v>
      </c>
      <c r="N190" s="35"/>
    </row>
    <row r="191" spans="1:14" ht="16.2" thickBot="1" x14ac:dyDescent="0.35">
      <c r="A191" s="28" t="s">
        <v>157</v>
      </c>
      <c r="B191" s="58"/>
      <c r="C191" s="61"/>
      <c r="D191" s="74">
        <v>1</v>
      </c>
      <c r="E191" s="48">
        <f>SUM(B191:D191)</f>
        <v>1</v>
      </c>
      <c r="F191" s="37"/>
      <c r="G191" s="72"/>
      <c r="H191" s="72"/>
      <c r="I191" s="54"/>
      <c r="J191" s="37">
        <v>0</v>
      </c>
      <c r="K191" s="72">
        <v>0</v>
      </c>
      <c r="L191" s="72">
        <f>'[1]Exam Accommodations'!D197</f>
        <v>0</v>
      </c>
      <c r="M191" s="54">
        <f t="shared" si="24"/>
        <v>0</v>
      </c>
      <c r="N191" s="35"/>
    </row>
    <row r="192" spans="1:14" ht="31.8" thickBot="1" x14ac:dyDescent="0.35">
      <c r="A192" s="28" t="s">
        <v>134</v>
      </c>
      <c r="B192" s="58"/>
      <c r="C192" s="61"/>
      <c r="D192" s="74"/>
      <c r="E192" s="48"/>
      <c r="F192" s="37"/>
      <c r="G192" s="72"/>
      <c r="H192" s="72"/>
      <c r="I192" s="54"/>
      <c r="J192" s="37">
        <v>0</v>
      </c>
      <c r="K192" s="72">
        <v>0</v>
      </c>
      <c r="L192" s="72">
        <f>'[1]Exam Accommodations'!D198</f>
        <v>0</v>
      </c>
      <c r="M192" s="54">
        <f t="shared" si="24"/>
        <v>0</v>
      </c>
      <c r="N192" s="35"/>
    </row>
    <row r="193" spans="1:14" ht="16.2" thickBot="1" x14ac:dyDescent="0.35">
      <c r="A193" s="28" t="s">
        <v>135</v>
      </c>
      <c r="B193" s="58"/>
      <c r="C193" s="61"/>
      <c r="D193" s="74"/>
      <c r="E193" s="48"/>
      <c r="F193" s="37"/>
      <c r="G193" s="72"/>
      <c r="H193" s="72"/>
      <c r="I193" s="54"/>
      <c r="J193" s="37">
        <v>0</v>
      </c>
      <c r="K193" s="72">
        <v>0</v>
      </c>
      <c r="L193" s="72">
        <f>'[1]Exam Accommodations'!D199</f>
        <v>0</v>
      </c>
      <c r="M193" s="54">
        <f t="shared" si="24"/>
        <v>0</v>
      </c>
      <c r="N193" s="35"/>
    </row>
    <row r="194" spans="1:14" ht="16.2" thickBot="1" x14ac:dyDescent="0.35">
      <c r="A194" s="28" t="s">
        <v>136</v>
      </c>
      <c r="B194" s="58"/>
      <c r="C194" s="61">
        <v>9</v>
      </c>
      <c r="D194" s="74">
        <v>11</v>
      </c>
      <c r="E194" s="48">
        <f>SUM(B194:D194)</f>
        <v>20</v>
      </c>
      <c r="F194" s="37"/>
      <c r="G194" s="72">
        <v>15</v>
      </c>
      <c r="H194" s="72">
        <v>6</v>
      </c>
      <c r="I194" s="54">
        <f>SUM(F194:H194)</f>
        <v>21</v>
      </c>
      <c r="J194" s="37">
        <v>0</v>
      </c>
      <c r="K194" s="72">
        <v>1</v>
      </c>
      <c r="L194" s="72">
        <f>'[1]Exam Accommodations'!D200</f>
        <v>1</v>
      </c>
      <c r="M194" s="54">
        <f t="shared" si="24"/>
        <v>2</v>
      </c>
      <c r="N194" s="35"/>
    </row>
    <row r="195" spans="1:14" ht="16.2" thickBot="1" x14ac:dyDescent="0.35">
      <c r="A195" s="28" t="s">
        <v>137</v>
      </c>
      <c r="B195" s="58"/>
      <c r="C195" s="61"/>
      <c r="D195" s="74"/>
      <c r="E195" s="48"/>
      <c r="F195" s="37"/>
      <c r="G195" s="72"/>
      <c r="H195" s="72"/>
      <c r="I195" s="54"/>
      <c r="J195" s="37">
        <v>0</v>
      </c>
      <c r="K195" s="72">
        <v>0</v>
      </c>
      <c r="L195" s="72">
        <f>'[1]Exam Accommodations'!D201</f>
        <v>0</v>
      </c>
      <c r="M195" s="54">
        <f t="shared" si="24"/>
        <v>0</v>
      </c>
      <c r="N195" s="35"/>
    </row>
    <row r="196" spans="1:14" ht="16.2" thickBot="1" x14ac:dyDescent="0.35">
      <c r="A196" s="28" t="s">
        <v>138</v>
      </c>
      <c r="B196" s="58"/>
      <c r="C196" s="61"/>
      <c r="D196" s="74"/>
      <c r="E196" s="48"/>
      <c r="F196" s="37"/>
      <c r="G196" s="72">
        <v>1</v>
      </c>
      <c r="H196" s="72"/>
      <c r="I196" s="54">
        <f>SUM(F196:H196)</f>
        <v>1</v>
      </c>
      <c r="J196" s="37">
        <v>0</v>
      </c>
      <c r="K196" s="72">
        <v>6</v>
      </c>
      <c r="L196" s="72">
        <f>'[1]Exam Accommodations'!D202</f>
        <v>0</v>
      </c>
      <c r="M196" s="54">
        <f t="shared" si="24"/>
        <v>6</v>
      </c>
      <c r="N196" s="35"/>
    </row>
    <row r="197" spans="1:14" ht="16.2" thickBot="1" x14ac:dyDescent="0.35">
      <c r="A197" s="28" t="s">
        <v>155</v>
      </c>
      <c r="B197" s="58"/>
      <c r="C197" s="61">
        <v>4</v>
      </c>
      <c r="D197" s="74"/>
      <c r="E197" s="48">
        <f>SUM(B197:D197)</f>
        <v>4</v>
      </c>
      <c r="F197" s="37"/>
      <c r="G197" s="72"/>
      <c r="H197" s="72"/>
      <c r="I197" s="54"/>
      <c r="J197" s="37">
        <v>0</v>
      </c>
      <c r="K197" s="72">
        <v>0</v>
      </c>
      <c r="L197" s="72">
        <f>'[1]Exam Accommodations'!D203</f>
        <v>2</v>
      </c>
      <c r="M197" s="54">
        <f t="shared" si="24"/>
        <v>2</v>
      </c>
      <c r="N197" s="35"/>
    </row>
    <row r="198" spans="1:14" ht="16.2" thickBot="1" x14ac:dyDescent="0.35">
      <c r="A198" s="28" t="s">
        <v>139</v>
      </c>
      <c r="B198" s="58">
        <v>1</v>
      </c>
      <c r="C198" s="61">
        <v>2</v>
      </c>
      <c r="D198" s="74">
        <v>4</v>
      </c>
      <c r="E198" s="48">
        <f>SUM(B198:D198)</f>
        <v>7</v>
      </c>
      <c r="F198" s="37"/>
      <c r="G198" s="72"/>
      <c r="H198" s="72"/>
      <c r="I198" s="54"/>
      <c r="J198" s="37">
        <v>0</v>
      </c>
      <c r="K198" s="72">
        <v>8</v>
      </c>
      <c r="L198" s="72">
        <f>'[1]Exam Accommodations'!D204</f>
        <v>6</v>
      </c>
      <c r="M198" s="54">
        <f t="shared" si="24"/>
        <v>14</v>
      </c>
      <c r="N198" s="35"/>
    </row>
    <row r="199" spans="1:14" ht="16.2" thickBot="1" x14ac:dyDescent="0.35">
      <c r="A199" s="28" t="s">
        <v>140</v>
      </c>
      <c r="B199" s="58"/>
      <c r="C199" s="61">
        <v>11</v>
      </c>
      <c r="D199" s="74">
        <v>6</v>
      </c>
      <c r="E199" s="48">
        <f>SUM(B199:D199)</f>
        <v>17</v>
      </c>
      <c r="F199" s="37"/>
      <c r="G199" s="72">
        <v>2</v>
      </c>
      <c r="H199" s="72">
        <v>2</v>
      </c>
      <c r="I199" s="54">
        <f>SUM(F199:H199)</f>
        <v>4</v>
      </c>
      <c r="J199" s="37">
        <v>0</v>
      </c>
      <c r="K199" s="72">
        <v>3</v>
      </c>
      <c r="L199" s="72">
        <f>'[1]Exam Accommodations'!D205</f>
        <v>0</v>
      </c>
      <c r="M199" s="54">
        <f t="shared" si="24"/>
        <v>3</v>
      </c>
      <c r="N199" s="35"/>
    </row>
    <row r="200" spans="1:14" ht="16.2" thickBot="1" x14ac:dyDescent="0.35">
      <c r="A200" s="28" t="s">
        <v>141</v>
      </c>
      <c r="B200" s="58">
        <v>3</v>
      </c>
      <c r="C200" s="61">
        <v>8</v>
      </c>
      <c r="D200" s="74">
        <v>6</v>
      </c>
      <c r="E200" s="48">
        <f>SUM(B200:D200)</f>
        <v>17</v>
      </c>
      <c r="F200" s="37"/>
      <c r="G200" s="72">
        <v>14</v>
      </c>
      <c r="H200" s="72">
        <v>6</v>
      </c>
      <c r="I200" s="54">
        <f>SUM(F200:H200)</f>
        <v>20</v>
      </c>
      <c r="J200" s="37">
        <v>2</v>
      </c>
      <c r="K200" s="72">
        <v>11</v>
      </c>
      <c r="L200" s="72">
        <f>'[1]Exam Accommodations'!D206</f>
        <v>1</v>
      </c>
      <c r="M200" s="54">
        <f t="shared" si="24"/>
        <v>14</v>
      </c>
      <c r="N200" s="35"/>
    </row>
    <row r="201" spans="1:14" ht="16.2" thickBot="1" x14ac:dyDescent="0.35">
      <c r="A201" s="28" t="s">
        <v>142</v>
      </c>
      <c r="B201" s="58"/>
      <c r="C201" s="61"/>
      <c r="D201" s="74"/>
      <c r="E201" s="48"/>
      <c r="F201" s="37"/>
      <c r="G201" s="72"/>
      <c r="H201" s="72"/>
      <c r="I201" s="54"/>
      <c r="J201" s="37">
        <v>0</v>
      </c>
      <c r="K201" s="72">
        <v>2</v>
      </c>
      <c r="L201" s="72">
        <f>'[1]Exam Accommodations'!D207</f>
        <v>1</v>
      </c>
      <c r="M201" s="54">
        <f t="shared" si="24"/>
        <v>3</v>
      </c>
      <c r="N201" s="35"/>
    </row>
    <row r="202" spans="1:14" ht="16.2" thickBot="1" x14ac:dyDescent="0.35">
      <c r="A202" s="28" t="s">
        <v>143</v>
      </c>
      <c r="B202" s="58"/>
      <c r="C202" s="61"/>
      <c r="D202" s="74"/>
      <c r="E202" s="48"/>
      <c r="F202" s="37"/>
      <c r="G202" s="72"/>
      <c r="H202" s="72">
        <v>1</v>
      </c>
      <c r="I202" s="54">
        <f>SUM(F202:H202)</f>
        <v>1</v>
      </c>
      <c r="J202" s="37">
        <v>0</v>
      </c>
      <c r="K202" s="72">
        <v>0</v>
      </c>
      <c r="L202" s="72">
        <f>'[1]Exam Accommodations'!D208</f>
        <v>0</v>
      </c>
      <c r="M202" s="54">
        <f t="shared" si="24"/>
        <v>0</v>
      </c>
      <c r="N202" s="35"/>
    </row>
    <row r="203" spans="1:14" ht="16.2" thickBot="1" x14ac:dyDescent="0.35">
      <c r="A203" s="28" t="s">
        <v>144</v>
      </c>
      <c r="B203" s="58"/>
      <c r="C203" s="61"/>
      <c r="D203" s="74">
        <v>3</v>
      </c>
      <c r="E203" s="48">
        <f>SUM(B203:D203)</f>
        <v>3</v>
      </c>
      <c r="F203" s="37"/>
      <c r="G203" s="72"/>
      <c r="H203" s="72"/>
      <c r="I203" s="54"/>
      <c r="J203" s="37">
        <v>0</v>
      </c>
      <c r="K203" s="72">
        <v>0</v>
      </c>
      <c r="L203" s="72">
        <f>'[1]Exam Accommodations'!D209</f>
        <v>0</v>
      </c>
      <c r="M203" s="54">
        <f t="shared" si="24"/>
        <v>0</v>
      </c>
      <c r="N203" s="35"/>
    </row>
    <row r="204" spans="1:14" ht="16.2" thickBot="1" x14ac:dyDescent="0.35">
      <c r="A204" s="29" t="s">
        <v>145</v>
      </c>
      <c r="B204" s="59">
        <f>SUM(B183:B203)</f>
        <v>4</v>
      </c>
      <c r="C204" s="75"/>
      <c r="D204" s="76"/>
      <c r="E204" s="48">
        <v>4</v>
      </c>
      <c r="F204" s="37"/>
      <c r="G204" s="72"/>
      <c r="H204" s="72"/>
      <c r="I204" s="54"/>
      <c r="J204" s="37">
        <v>0</v>
      </c>
      <c r="K204" s="72">
        <v>0</v>
      </c>
      <c r="L204" s="72">
        <f>'[1]Exam Accommodations'!D210</f>
        <v>0</v>
      </c>
      <c r="M204" s="54">
        <f t="shared" si="24"/>
        <v>0</v>
      </c>
      <c r="N204" s="35"/>
    </row>
    <row r="205" spans="1:14" ht="15.6" x14ac:dyDescent="0.3">
      <c r="A205" s="1"/>
      <c r="B205" s="1"/>
      <c r="C205" s="1"/>
      <c r="D205" s="1"/>
      <c r="E205" s="1"/>
      <c r="F205" s="1"/>
    </row>
    <row r="206" spans="1:14" ht="15.6" x14ac:dyDescent="0.3">
      <c r="A206" s="1"/>
      <c r="B206" s="1"/>
      <c r="C206" s="1"/>
      <c r="D206" s="1"/>
      <c r="E206" s="1"/>
      <c r="F206" s="1"/>
    </row>
    <row r="207" spans="1:14" ht="15.6" x14ac:dyDescent="0.3">
      <c r="A207" s="1"/>
      <c r="B207" s="1"/>
      <c r="C207" s="1"/>
      <c r="D207" s="1"/>
      <c r="E207" s="1"/>
      <c r="F207" s="1"/>
    </row>
    <row r="208" spans="1:14" ht="15.6" x14ac:dyDescent="0.3">
      <c r="A208" s="1"/>
      <c r="B208" s="1"/>
      <c r="C208" s="1"/>
      <c r="D208" s="1"/>
      <c r="E208" s="1"/>
      <c r="F208" s="1"/>
    </row>
    <row r="209" spans="1:6" ht="15.6" x14ac:dyDescent="0.3">
      <c r="A209" s="1"/>
      <c r="B209" s="1"/>
      <c r="C209" s="1"/>
      <c r="D209" s="1"/>
      <c r="E209" s="1"/>
      <c r="F209" s="1"/>
    </row>
    <row r="210" spans="1:6" ht="15.6" x14ac:dyDescent="0.3">
      <c r="A210" s="1"/>
      <c r="B210" s="1"/>
      <c r="C210" s="1"/>
      <c r="D210" s="1"/>
      <c r="E210" s="1"/>
      <c r="F210" s="1"/>
    </row>
    <row r="211" spans="1:6" ht="15.6" x14ac:dyDescent="0.3">
      <c r="A211" s="1"/>
      <c r="B211" s="1"/>
      <c r="C211" s="1"/>
      <c r="D211" s="1"/>
      <c r="E211" s="1"/>
      <c r="F211" s="1"/>
    </row>
    <row r="212" spans="1:6" ht="15.6" x14ac:dyDescent="0.3">
      <c r="A212" s="1"/>
      <c r="B212" s="1"/>
      <c r="C212" s="1"/>
      <c r="D212" s="1"/>
      <c r="E212" s="1"/>
      <c r="F212" s="1"/>
    </row>
    <row r="213" spans="1:6" ht="15.6" x14ac:dyDescent="0.3">
      <c r="A213" s="1"/>
      <c r="B213" s="1"/>
      <c r="C213" s="1"/>
      <c r="D213" s="1"/>
      <c r="E213" s="1"/>
      <c r="F213" s="1"/>
    </row>
    <row r="214" spans="1:6" ht="15.6" x14ac:dyDescent="0.3">
      <c r="A214" s="1"/>
      <c r="B214" s="1"/>
      <c r="C214" s="1"/>
      <c r="D214" s="1"/>
      <c r="E214" s="1"/>
      <c r="F214" s="1"/>
    </row>
    <row r="215" spans="1:6" ht="15.6" x14ac:dyDescent="0.3">
      <c r="A215" s="1"/>
      <c r="B215" s="1"/>
      <c r="C215" s="1"/>
      <c r="D215" s="1"/>
      <c r="E215" s="1"/>
      <c r="F215" s="1"/>
    </row>
    <row r="216" spans="1:6" ht="15.6" x14ac:dyDescent="0.3">
      <c r="A216" s="1"/>
      <c r="B216" s="1"/>
      <c r="C216" s="1"/>
      <c r="D216" s="1"/>
      <c r="E216" s="1"/>
      <c r="F216" s="1"/>
    </row>
    <row r="217" spans="1:6" ht="15.6" x14ac:dyDescent="0.3">
      <c r="A217" s="1"/>
      <c r="B217" s="1"/>
      <c r="C217" s="1"/>
      <c r="D217" s="1"/>
      <c r="E217" s="1"/>
      <c r="F217" s="1"/>
    </row>
    <row r="218" spans="1:6" ht="15.6" x14ac:dyDescent="0.3">
      <c r="A218" s="1"/>
      <c r="B218" s="1"/>
      <c r="C218" s="1"/>
      <c r="D218" s="1"/>
      <c r="E218" s="1"/>
      <c r="F218" s="1"/>
    </row>
    <row r="219" spans="1:6" ht="15.6" x14ac:dyDescent="0.3">
      <c r="A219" s="1"/>
      <c r="B219" s="1"/>
      <c r="C219" s="1"/>
      <c r="D219" s="1"/>
      <c r="E219" s="1"/>
      <c r="F219" s="1"/>
    </row>
    <row r="220" spans="1:6" ht="15.6" x14ac:dyDescent="0.3">
      <c r="A220" s="1"/>
      <c r="B220" s="1"/>
      <c r="C220" s="1"/>
      <c r="D220" s="1"/>
      <c r="E220" s="1"/>
      <c r="F220" s="1"/>
    </row>
    <row r="221" spans="1:6" ht="15.6" x14ac:dyDescent="0.3">
      <c r="A221" s="1"/>
      <c r="B221" s="1"/>
      <c r="C221" s="1"/>
      <c r="D221" s="1"/>
      <c r="E221" s="1"/>
      <c r="F221" s="1"/>
    </row>
    <row r="222" spans="1:6" ht="15.6" x14ac:dyDescent="0.3">
      <c r="A222" s="1"/>
      <c r="B222" s="1"/>
      <c r="C222" s="1"/>
      <c r="D222" s="1"/>
      <c r="E222" s="1"/>
      <c r="F222" s="1"/>
    </row>
    <row r="223" spans="1:6" ht="15.6" x14ac:dyDescent="0.3">
      <c r="A223" s="1"/>
      <c r="B223" s="1"/>
      <c r="C223" s="1"/>
      <c r="D223" s="1"/>
      <c r="E223" s="1"/>
      <c r="F223" s="1"/>
    </row>
    <row r="224" spans="1:6" ht="15.6" x14ac:dyDescent="0.3">
      <c r="A224" s="1"/>
      <c r="B224" s="1"/>
      <c r="C224" s="1"/>
      <c r="D224" s="1"/>
      <c r="E224" s="1"/>
      <c r="F224" s="1"/>
    </row>
    <row r="225" spans="1:6" ht="15.6" x14ac:dyDescent="0.3">
      <c r="A225" s="1"/>
      <c r="B225" s="1"/>
      <c r="C225" s="1"/>
      <c r="D225" s="1"/>
      <c r="E225" s="1"/>
      <c r="F225" s="1"/>
    </row>
    <row r="226" spans="1:6" ht="15.6" x14ac:dyDescent="0.3">
      <c r="A226" s="1"/>
      <c r="B226" s="1"/>
      <c r="C226" s="1"/>
      <c r="D226" s="1"/>
      <c r="E226" s="1"/>
      <c r="F226" s="1"/>
    </row>
    <row r="227" spans="1:6" ht="15.6" x14ac:dyDescent="0.3">
      <c r="A227" s="1"/>
      <c r="B227" s="1"/>
      <c r="C227" s="1"/>
      <c r="D227" s="1"/>
      <c r="E227" s="1"/>
      <c r="F227" s="1"/>
    </row>
    <row r="228" spans="1:6" ht="15.6" x14ac:dyDescent="0.3">
      <c r="A228" s="1"/>
      <c r="B228" s="1"/>
      <c r="C228" s="1"/>
      <c r="D228" s="1"/>
      <c r="E228" s="1"/>
      <c r="F228" s="1"/>
    </row>
    <row r="229" spans="1:6" ht="15.6" x14ac:dyDescent="0.3">
      <c r="A229" s="1"/>
      <c r="B229" s="1"/>
      <c r="C229" s="1"/>
      <c r="D229" s="1"/>
      <c r="E229" s="1"/>
      <c r="F229" s="1"/>
    </row>
    <row r="230" spans="1:6" ht="15.6" x14ac:dyDescent="0.3">
      <c r="A230" s="1"/>
      <c r="B230" s="1"/>
      <c r="C230" s="1"/>
      <c r="D230" s="1"/>
      <c r="E230" s="1"/>
      <c r="F230" s="1"/>
    </row>
    <row r="231" spans="1:6" ht="15.6" x14ac:dyDescent="0.3">
      <c r="A231" s="1"/>
      <c r="B231" s="1"/>
      <c r="C231" s="1"/>
      <c r="D231" s="1"/>
      <c r="E231" s="1"/>
      <c r="F231" s="1"/>
    </row>
    <row r="232" spans="1:6" ht="15.6" x14ac:dyDescent="0.3">
      <c r="A232" s="1"/>
      <c r="B232" s="1"/>
      <c r="C232" s="1"/>
      <c r="D232" s="1"/>
      <c r="E232" s="1"/>
      <c r="F232" s="1"/>
    </row>
    <row r="233" spans="1:6" ht="15.6" x14ac:dyDescent="0.3">
      <c r="A233" s="1"/>
      <c r="B233" s="1"/>
      <c r="C233" s="1"/>
      <c r="D233" s="1"/>
      <c r="E233" s="1"/>
      <c r="F233" s="1"/>
    </row>
  </sheetData>
  <mergeCells count="6">
    <mergeCell ref="A172:N172"/>
    <mergeCell ref="A46:N46"/>
    <mergeCell ref="A57:N57"/>
    <mergeCell ref="A69:N69"/>
    <mergeCell ref="A81:N81"/>
    <mergeCell ref="A138:N138"/>
  </mergeCells>
  <pageMargins left="0.25" right="0" top="0.25" bottom="0.25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SAS Data for Services</vt:lpstr>
      <vt:lpstr>Appointments &amp; No Shows</vt:lpstr>
      <vt:lpstr>Exam Accommodations</vt:lpstr>
      <vt:lpstr>'SAS Data for Services'!Print_Titles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Shaw</dc:creator>
  <cp:lastModifiedBy>Michelle Shaw</cp:lastModifiedBy>
  <cp:lastPrinted>2019-05-08T13:56:58Z</cp:lastPrinted>
  <dcterms:created xsi:type="dcterms:W3CDTF">2018-05-09T19:19:17Z</dcterms:created>
  <dcterms:modified xsi:type="dcterms:W3CDTF">2019-06-13T14:24:59Z</dcterms:modified>
</cp:coreProperties>
</file>