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TIVITIES MA\Math Olympics\"/>
    </mc:Choice>
  </mc:AlternateContent>
  <xr:revisionPtr revIDLastSave="0" documentId="13_ncr:1_{C080B640-82BF-47E0-A228-A00148EE2E9D}" xr6:coauthVersionLast="45" xr6:coauthVersionMax="45" xr10:uidLastSave="{00000000-0000-0000-0000-000000000000}"/>
  <bookViews>
    <workbookView xWindow="28680" yWindow="-120" windowWidth="29040" windowHeight="15840" tabRatio="908" xr2:uid="{00000000-000D-0000-FFFF-FFFF00000000}"/>
  </bookViews>
  <sheets>
    <sheet name="Gr 3 Comp" sheetId="1" r:id="rId1"/>
    <sheet name="Gr 3 Reas " sheetId="13" r:id="rId2"/>
    <sheet name="Gr 4 Comp" sheetId="15" r:id="rId3"/>
    <sheet name="Gr 4 Reas " sheetId="14" r:id="rId4"/>
    <sheet name="Gr 5 Comp" sheetId="16" r:id="rId5"/>
    <sheet name="Gr 5 Reas" sheetId="21" r:id="rId6"/>
    <sheet name="Gr 6 Comp" sheetId="17" r:id="rId7"/>
    <sheet name="Gr 6 Reas" sheetId="23" r:id="rId8"/>
    <sheet name="Gr 7 Comp" sheetId="18" r:id="rId9"/>
    <sheet name="Gr 7 Reas" sheetId="22" r:id="rId10"/>
    <sheet name="Gr 8 Comp" sheetId="19" r:id="rId11"/>
    <sheet name="Gr 8 Reas" sheetId="20" r:id="rId12"/>
  </sheets>
  <definedNames>
    <definedName name="_xlnm.Print_Area" localSheetId="0">'Gr 3 Comp'!$A$3:$N$31</definedName>
    <definedName name="_xlnm.Print_Area" localSheetId="1">'Gr 3 Reas '!$A$3:$N$31</definedName>
    <definedName name="_xlnm.Print_Area" localSheetId="2">'Gr 4 Comp'!$A$3:$N$31</definedName>
    <definedName name="_xlnm.Print_Area" localSheetId="3">'Gr 4 Reas '!$A$2:$N$31</definedName>
    <definedName name="_xlnm.Print_Area" localSheetId="4">'Gr 5 Comp'!$A$3:$N$31</definedName>
    <definedName name="_xlnm.Print_Area" localSheetId="5">'Gr 5 Reas'!$A$3:$N$31</definedName>
    <definedName name="_xlnm.Print_Area" localSheetId="6">'Gr 6 Comp'!$A$3:$N$31</definedName>
    <definedName name="_xlnm.Print_Area" localSheetId="7">'Gr 6 Reas'!$A$3:$N$31</definedName>
    <definedName name="_xlnm.Print_Area" localSheetId="8">'Gr 7 Comp'!$A$3:$N$31</definedName>
    <definedName name="_xlnm.Print_Area" localSheetId="9">'Gr 7 Reas'!$A$3:$N$31</definedName>
    <definedName name="_xlnm.Print_Area" localSheetId="10">'Gr 8 Comp'!$A$3:$N$31</definedName>
    <definedName name="_xlnm.Print_Area" localSheetId="11">'Gr 8 Reas'!$A$3:$N$31</definedName>
    <definedName name="_xlnm.Print_Titles" localSheetId="0">'Gr 3 Comp'!$5:$5</definedName>
    <definedName name="_xlnm.Print_Titles" localSheetId="1">'Gr 3 Reas '!$5:$5</definedName>
    <definedName name="_xlnm.Print_Titles" localSheetId="2">'Gr 4 Comp'!$5:$5</definedName>
    <definedName name="_xlnm.Print_Titles" localSheetId="3">'Gr 4 Reas '!$5:$5</definedName>
    <definedName name="_xlnm.Print_Titles" localSheetId="4">'Gr 5 Comp'!$5:$5</definedName>
    <definedName name="_xlnm.Print_Titles" localSheetId="5">'Gr 5 Reas'!$5:$5</definedName>
    <definedName name="_xlnm.Print_Titles" localSheetId="6">'Gr 6 Comp'!$5:$5</definedName>
    <definedName name="_xlnm.Print_Titles" localSheetId="7">'Gr 6 Reas'!$5:$5</definedName>
    <definedName name="_xlnm.Print_Titles" localSheetId="8">'Gr 7 Comp'!$5:$5</definedName>
    <definedName name="_xlnm.Print_Titles" localSheetId="9">'Gr 7 Reas'!$5:$5</definedName>
    <definedName name="_xlnm.Print_Titles" localSheetId="10">'Gr 8 Comp'!$5:$5</definedName>
    <definedName name="_xlnm.Print_Titles" localSheetId="11">'Gr 8 Reas'!$5:$5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9" l="1"/>
  <c r="M4" i="19"/>
  <c r="N4" i="20"/>
  <c r="M4" i="20"/>
  <c r="N4" i="18"/>
  <c r="M4" i="18"/>
  <c r="N4" i="22"/>
  <c r="M4" i="22"/>
  <c r="N4" i="17"/>
  <c r="M4" i="17"/>
  <c r="N4" i="23"/>
  <c r="M4" i="23"/>
  <c r="N4" i="16"/>
  <c r="M4" i="16"/>
  <c r="N4" i="21"/>
  <c r="M4" i="21"/>
  <c r="N4" i="15"/>
  <c r="M4" i="15"/>
  <c r="N4" i="14"/>
  <c r="M4" i="14"/>
  <c r="N4" i="1"/>
  <c r="M4" i="1"/>
  <c r="N4" i="13"/>
  <c r="M4" i="13"/>
  <c r="G31" i="19" l="1"/>
  <c r="M31" i="19" s="1"/>
  <c r="G30" i="19"/>
  <c r="M30" i="19" s="1"/>
  <c r="G29" i="19"/>
  <c r="M29" i="19" s="1"/>
  <c r="G28" i="19"/>
  <c r="G27" i="19"/>
  <c r="M27" i="19" s="1"/>
  <c r="G26" i="19"/>
  <c r="N26" i="19" s="1"/>
  <c r="G25" i="19"/>
  <c r="M25" i="19" s="1"/>
  <c r="G24" i="19"/>
  <c r="N24" i="19" s="1"/>
  <c r="G23" i="19"/>
  <c r="M23" i="19" s="1"/>
  <c r="G22" i="19"/>
  <c r="G21" i="19"/>
  <c r="M21" i="19" s="1"/>
  <c r="G20" i="19"/>
  <c r="G19" i="19"/>
  <c r="M19" i="19" s="1"/>
  <c r="G18" i="19"/>
  <c r="M18" i="19" s="1"/>
  <c r="G17" i="19"/>
  <c r="M17" i="19" s="1"/>
  <c r="G16" i="19"/>
  <c r="M16" i="19" s="1"/>
  <c r="G15" i="19"/>
  <c r="M15" i="19" s="1"/>
  <c r="G14" i="19"/>
  <c r="G13" i="19"/>
  <c r="M13" i="19" s="1"/>
  <c r="G12" i="19"/>
  <c r="G11" i="19"/>
  <c r="M11" i="19" s="1"/>
  <c r="G10" i="19"/>
  <c r="N10" i="19" s="1"/>
  <c r="G9" i="19"/>
  <c r="M9" i="19" s="1"/>
  <c r="G8" i="19"/>
  <c r="M8" i="19" s="1"/>
  <c r="G7" i="19"/>
  <c r="M7" i="19" s="1"/>
  <c r="G31" i="20"/>
  <c r="N31" i="20" s="1"/>
  <c r="G30" i="20"/>
  <c r="N30" i="20" s="1"/>
  <c r="G29" i="20"/>
  <c r="N29" i="20" s="1"/>
  <c r="G28" i="20"/>
  <c r="N28" i="20" s="1"/>
  <c r="G27" i="20"/>
  <c r="N27" i="20" s="1"/>
  <c r="G26" i="20"/>
  <c r="N26" i="20" s="1"/>
  <c r="G25" i="20"/>
  <c r="M25" i="20" s="1"/>
  <c r="G24" i="20"/>
  <c r="N24" i="20" s="1"/>
  <c r="G23" i="20"/>
  <c r="N23" i="20" s="1"/>
  <c r="G22" i="20"/>
  <c r="N22" i="20" s="1"/>
  <c r="G21" i="20"/>
  <c r="N21" i="20" s="1"/>
  <c r="G20" i="20"/>
  <c r="N20" i="20" s="1"/>
  <c r="G19" i="20"/>
  <c r="M19" i="20" s="1"/>
  <c r="G18" i="20"/>
  <c r="N18" i="20" s="1"/>
  <c r="G17" i="20"/>
  <c r="M17" i="20" s="1"/>
  <c r="G16" i="20"/>
  <c r="N16" i="20" s="1"/>
  <c r="G15" i="20"/>
  <c r="N15" i="20" s="1"/>
  <c r="G14" i="20"/>
  <c r="N14" i="20" s="1"/>
  <c r="G13" i="20"/>
  <c r="N13" i="20" s="1"/>
  <c r="G12" i="20"/>
  <c r="N12" i="20" s="1"/>
  <c r="G11" i="20"/>
  <c r="M11" i="20" s="1"/>
  <c r="G10" i="20"/>
  <c r="N10" i="20" s="1"/>
  <c r="G9" i="20"/>
  <c r="M9" i="20" s="1"/>
  <c r="G8" i="20"/>
  <c r="N8" i="20" s="1"/>
  <c r="G7" i="20"/>
  <c r="N7" i="20" s="1"/>
  <c r="G31" i="18"/>
  <c r="M31" i="18" s="1"/>
  <c r="G30" i="18"/>
  <c r="N30" i="18" s="1"/>
  <c r="G29" i="18"/>
  <c r="N29" i="18" s="1"/>
  <c r="G28" i="18"/>
  <c r="M28" i="18" s="1"/>
  <c r="G27" i="18"/>
  <c r="G26" i="18"/>
  <c r="G25" i="18"/>
  <c r="N25" i="18" s="1"/>
  <c r="G24" i="18"/>
  <c r="M24" i="18" s="1"/>
  <c r="G23" i="18"/>
  <c r="M23" i="18" s="1"/>
  <c r="G22" i="18"/>
  <c r="N22" i="18" s="1"/>
  <c r="G21" i="18"/>
  <c r="M21" i="18" s="1"/>
  <c r="G20" i="18"/>
  <c r="M20" i="18" s="1"/>
  <c r="G19" i="18"/>
  <c r="G18" i="18"/>
  <c r="G17" i="18"/>
  <c r="M17" i="18" s="1"/>
  <c r="G16" i="18"/>
  <c r="M16" i="18" s="1"/>
  <c r="G15" i="18"/>
  <c r="M15" i="18" s="1"/>
  <c r="G14" i="18"/>
  <c r="N14" i="18" s="1"/>
  <c r="G13" i="18"/>
  <c r="N13" i="18" s="1"/>
  <c r="G12" i="18"/>
  <c r="M12" i="18" s="1"/>
  <c r="G11" i="18"/>
  <c r="G10" i="18"/>
  <c r="G9" i="18"/>
  <c r="G8" i="18"/>
  <c r="M8" i="18" s="1"/>
  <c r="G7" i="18"/>
  <c r="M7" i="18" s="1"/>
  <c r="M26" i="22"/>
  <c r="G31" i="22"/>
  <c r="M31" i="22" s="1"/>
  <c r="G30" i="22"/>
  <c r="N30" i="22" s="1"/>
  <c r="G29" i="22"/>
  <c r="N29" i="22" s="1"/>
  <c r="G28" i="22"/>
  <c r="N28" i="22" s="1"/>
  <c r="G27" i="22"/>
  <c r="N27" i="22" s="1"/>
  <c r="G26" i="22"/>
  <c r="N26" i="22" s="1"/>
  <c r="G25" i="22"/>
  <c r="M25" i="22" s="1"/>
  <c r="G24" i="22"/>
  <c r="M24" i="22" s="1"/>
  <c r="G23" i="22"/>
  <c r="M23" i="22" s="1"/>
  <c r="G22" i="22"/>
  <c r="N22" i="22" s="1"/>
  <c r="G21" i="22"/>
  <c r="N21" i="22" s="1"/>
  <c r="G20" i="22"/>
  <c r="N20" i="22" s="1"/>
  <c r="G19" i="22"/>
  <c r="N19" i="22" s="1"/>
  <c r="G18" i="22"/>
  <c r="N18" i="22" s="1"/>
  <c r="G17" i="22"/>
  <c r="N17" i="22" s="1"/>
  <c r="G16" i="22"/>
  <c r="N16" i="22" s="1"/>
  <c r="G15" i="22"/>
  <c r="M15" i="22" s="1"/>
  <c r="G14" i="22"/>
  <c r="N14" i="22" s="1"/>
  <c r="G13" i="22"/>
  <c r="N13" i="22" s="1"/>
  <c r="G12" i="22"/>
  <c r="N12" i="22" s="1"/>
  <c r="G11" i="22"/>
  <c r="N11" i="22" s="1"/>
  <c r="G10" i="22"/>
  <c r="N10" i="22" s="1"/>
  <c r="G9" i="22"/>
  <c r="M9" i="22" s="1"/>
  <c r="G8" i="22"/>
  <c r="N8" i="22" s="1"/>
  <c r="G7" i="22"/>
  <c r="M7" i="22" s="1"/>
  <c r="G31" i="17"/>
  <c r="G30" i="17"/>
  <c r="M30" i="17" s="1"/>
  <c r="G29" i="17"/>
  <c r="M29" i="17" s="1"/>
  <c r="G28" i="17"/>
  <c r="M28" i="17" s="1"/>
  <c r="G27" i="17"/>
  <c r="G26" i="17"/>
  <c r="G25" i="17"/>
  <c r="M25" i="17" s="1"/>
  <c r="G24" i="17"/>
  <c r="G23" i="17"/>
  <c r="G22" i="17"/>
  <c r="M22" i="17" s="1"/>
  <c r="G21" i="17"/>
  <c r="M21" i="17" s="1"/>
  <c r="G20" i="17"/>
  <c r="G19" i="17"/>
  <c r="G18" i="17"/>
  <c r="M18" i="17" s="1"/>
  <c r="G17" i="17"/>
  <c r="M17" i="17" s="1"/>
  <c r="G16" i="17"/>
  <c r="M16" i="17" s="1"/>
  <c r="G15" i="17"/>
  <c r="G14" i="17"/>
  <c r="M14" i="17" s="1"/>
  <c r="G13" i="17"/>
  <c r="M13" i="17" s="1"/>
  <c r="G12" i="17"/>
  <c r="M12" i="17" s="1"/>
  <c r="G11" i="17"/>
  <c r="G10" i="17"/>
  <c r="M10" i="17" s="1"/>
  <c r="G9" i="17"/>
  <c r="M9" i="17" s="1"/>
  <c r="G8" i="17"/>
  <c r="M8" i="17" s="1"/>
  <c r="G7" i="17"/>
  <c r="G31" i="13"/>
  <c r="N31" i="13" s="1"/>
  <c r="G30" i="13"/>
  <c r="N30" i="13" s="1"/>
  <c r="G29" i="13"/>
  <c r="N29" i="13" s="1"/>
  <c r="G28" i="13"/>
  <c r="N28" i="13" s="1"/>
  <c r="G27" i="13"/>
  <c r="N27" i="13" s="1"/>
  <c r="G26" i="13"/>
  <c r="M26" i="13" s="1"/>
  <c r="G25" i="13"/>
  <c r="G24" i="13"/>
  <c r="G23" i="13"/>
  <c r="N23" i="13" s="1"/>
  <c r="G22" i="13"/>
  <c r="N22" i="13" s="1"/>
  <c r="G21" i="13"/>
  <c r="N21" i="13" s="1"/>
  <c r="G20" i="13"/>
  <c r="N20" i="13" s="1"/>
  <c r="G19" i="13"/>
  <c r="N19" i="13" s="1"/>
  <c r="G18" i="13"/>
  <c r="M18" i="13" s="1"/>
  <c r="G17" i="13"/>
  <c r="G16" i="13"/>
  <c r="G15" i="13"/>
  <c r="N15" i="13" s="1"/>
  <c r="G14" i="13"/>
  <c r="N14" i="13" s="1"/>
  <c r="G13" i="13"/>
  <c r="N13" i="13" s="1"/>
  <c r="G12" i="13"/>
  <c r="G11" i="13"/>
  <c r="G10" i="13"/>
  <c r="N10" i="13" s="1"/>
  <c r="G9" i="13"/>
  <c r="N9" i="13" s="1"/>
  <c r="G8" i="13"/>
  <c r="G7" i="13"/>
  <c r="N7" i="13" s="1"/>
  <c r="G31" i="1"/>
  <c r="N31" i="1" s="1"/>
  <c r="G30" i="1"/>
  <c r="N30" i="1" s="1"/>
  <c r="G29" i="1"/>
  <c r="M29" i="1" s="1"/>
  <c r="G28" i="1"/>
  <c r="M28" i="1" s="1"/>
  <c r="G27" i="1"/>
  <c r="M27" i="1" s="1"/>
  <c r="G26" i="1"/>
  <c r="G25" i="1"/>
  <c r="G24" i="1"/>
  <c r="N24" i="1" s="1"/>
  <c r="G23" i="1"/>
  <c r="M23" i="1" s="1"/>
  <c r="G22" i="1"/>
  <c r="N22" i="1" s="1"/>
  <c r="G21" i="1"/>
  <c r="N21" i="1" s="1"/>
  <c r="G20" i="1"/>
  <c r="M20" i="1" s="1"/>
  <c r="G19" i="1"/>
  <c r="M19" i="1" s="1"/>
  <c r="G18" i="1"/>
  <c r="G17" i="1"/>
  <c r="G16" i="1"/>
  <c r="N16" i="1" s="1"/>
  <c r="G15" i="1"/>
  <c r="N15" i="1" s="1"/>
  <c r="G14" i="1"/>
  <c r="N14" i="1" s="1"/>
  <c r="G13" i="1"/>
  <c r="G12" i="1"/>
  <c r="N12" i="1" s="1"/>
  <c r="G11" i="1"/>
  <c r="M11" i="1" s="1"/>
  <c r="G10" i="1"/>
  <c r="G9" i="1"/>
  <c r="G8" i="1"/>
  <c r="M8" i="1" s="1"/>
  <c r="G7" i="1"/>
  <c r="M7" i="1" s="1"/>
  <c r="G31" i="14"/>
  <c r="N31" i="14" s="1"/>
  <c r="G30" i="14"/>
  <c r="G29" i="14"/>
  <c r="G28" i="14"/>
  <c r="G27" i="14"/>
  <c r="G26" i="14"/>
  <c r="G25" i="14"/>
  <c r="M25" i="14" s="1"/>
  <c r="G24" i="14"/>
  <c r="M24" i="14" s="1"/>
  <c r="G23" i="14"/>
  <c r="N23" i="14" s="1"/>
  <c r="G22" i="14"/>
  <c r="G21" i="14"/>
  <c r="G20" i="14"/>
  <c r="M20" i="14" s="1"/>
  <c r="G19" i="14"/>
  <c r="G18" i="14"/>
  <c r="G17" i="14"/>
  <c r="M17" i="14" s="1"/>
  <c r="G16" i="14"/>
  <c r="M16" i="14" s="1"/>
  <c r="G15" i="14"/>
  <c r="N15" i="14" s="1"/>
  <c r="G14" i="14"/>
  <c r="G13" i="14"/>
  <c r="G12" i="14"/>
  <c r="G11" i="14"/>
  <c r="G10" i="14"/>
  <c r="G9" i="14"/>
  <c r="M9" i="14" s="1"/>
  <c r="G8" i="14"/>
  <c r="M8" i="14" s="1"/>
  <c r="G7" i="14"/>
  <c r="N7" i="14" s="1"/>
  <c r="G31" i="15"/>
  <c r="G30" i="15"/>
  <c r="M30" i="15" s="1"/>
  <c r="G29" i="15"/>
  <c r="M29" i="15" s="1"/>
  <c r="G28" i="15"/>
  <c r="M28" i="15" s="1"/>
  <c r="G27" i="15"/>
  <c r="G26" i="15"/>
  <c r="M26" i="15" s="1"/>
  <c r="G25" i="15"/>
  <c r="N25" i="15" s="1"/>
  <c r="G24" i="15"/>
  <c r="M24" i="15" s="1"/>
  <c r="G23" i="15"/>
  <c r="G22" i="15"/>
  <c r="G21" i="15"/>
  <c r="M21" i="15" s="1"/>
  <c r="G20" i="15"/>
  <c r="G19" i="15"/>
  <c r="M19" i="15" s="1"/>
  <c r="G18" i="15"/>
  <c r="M18" i="15" s="1"/>
  <c r="G17" i="15"/>
  <c r="M17" i="15" s="1"/>
  <c r="G16" i="15"/>
  <c r="N16" i="15" s="1"/>
  <c r="G15" i="15"/>
  <c r="M15" i="15" s="1"/>
  <c r="G14" i="15"/>
  <c r="M14" i="15" s="1"/>
  <c r="G13" i="15"/>
  <c r="M13" i="15" s="1"/>
  <c r="G12" i="15"/>
  <c r="G11" i="15"/>
  <c r="G10" i="15"/>
  <c r="M10" i="15" s="1"/>
  <c r="G9" i="15"/>
  <c r="N9" i="15" s="1"/>
  <c r="G8" i="15"/>
  <c r="N8" i="15" s="1"/>
  <c r="G7" i="15"/>
  <c r="G31" i="16"/>
  <c r="M31" i="16" s="1"/>
  <c r="G30" i="16"/>
  <c r="M30" i="16" s="1"/>
  <c r="G29" i="16"/>
  <c r="G28" i="16"/>
  <c r="G27" i="16"/>
  <c r="M27" i="16" s="1"/>
  <c r="G26" i="16"/>
  <c r="G25" i="16"/>
  <c r="N25" i="16" s="1"/>
  <c r="G24" i="16"/>
  <c r="M24" i="16" s="1"/>
  <c r="G23" i="16"/>
  <c r="M23" i="16" s="1"/>
  <c r="G22" i="16"/>
  <c r="M22" i="16" s="1"/>
  <c r="G21" i="16"/>
  <c r="G20" i="16"/>
  <c r="G19" i="16"/>
  <c r="M19" i="16" s="1"/>
  <c r="G18" i="16"/>
  <c r="M18" i="16" s="1"/>
  <c r="G17" i="16"/>
  <c r="M17" i="16" s="1"/>
  <c r="G16" i="16"/>
  <c r="M16" i="16" s="1"/>
  <c r="G15" i="16"/>
  <c r="M15" i="16" s="1"/>
  <c r="G14" i="16"/>
  <c r="M14" i="16" s="1"/>
  <c r="G13" i="16"/>
  <c r="G12" i="16"/>
  <c r="G11" i="16"/>
  <c r="M11" i="16" s="1"/>
  <c r="G10" i="16"/>
  <c r="M10" i="16" s="1"/>
  <c r="G9" i="16"/>
  <c r="N9" i="16" s="1"/>
  <c r="G8" i="16"/>
  <c r="M8" i="16" s="1"/>
  <c r="G7" i="16"/>
  <c r="N7" i="16" s="1"/>
  <c r="G31" i="23"/>
  <c r="G30" i="23"/>
  <c r="M30" i="23" s="1"/>
  <c r="G29" i="23"/>
  <c r="M29" i="23" s="1"/>
  <c r="G28" i="23"/>
  <c r="M28" i="23" s="1"/>
  <c r="G27" i="23"/>
  <c r="M27" i="23" s="1"/>
  <c r="G26" i="23"/>
  <c r="G25" i="23"/>
  <c r="M25" i="23" s="1"/>
  <c r="G24" i="23"/>
  <c r="M24" i="23" s="1"/>
  <c r="G23" i="23"/>
  <c r="M23" i="23" s="1"/>
  <c r="G22" i="23"/>
  <c r="M22" i="23" s="1"/>
  <c r="G21" i="23"/>
  <c r="M21" i="23" s="1"/>
  <c r="G20" i="23"/>
  <c r="G19" i="23"/>
  <c r="M19" i="23" s="1"/>
  <c r="G18" i="23"/>
  <c r="G17" i="23"/>
  <c r="M17" i="23" s="1"/>
  <c r="G16" i="23"/>
  <c r="M16" i="23" s="1"/>
  <c r="G15" i="23"/>
  <c r="G14" i="23"/>
  <c r="M14" i="23" s="1"/>
  <c r="G13" i="23"/>
  <c r="M13" i="23" s="1"/>
  <c r="G12" i="23"/>
  <c r="G11" i="23"/>
  <c r="M11" i="23" s="1"/>
  <c r="G10" i="23"/>
  <c r="G9" i="23"/>
  <c r="G8" i="23"/>
  <c r="G7" i="23"/>
  <c r="M7" i="23" s="1"/>
  <c r="N30" i="23"/>
  <c r="N29" i="23"/>
  <c r="N28" i="23"/>
  <c r="N27" i="23"/>
  <c r="N25" i="23"/>
  <c r="N22" i="23"/>
  <c r="N21" i="23"/>
  <c r="N14" i="23"/>
  <c r="N13" i="23"/>
  <c r="G31" i="21"/>
  <c r="G30" i="21"/>
  <c r="M30" i="21" s="1"/>
  <c r="G29" i="21"/>
  <c r="G28" i="21"/>
  <c r="G27" i="21"/>
  <c r="G26" i="21"/>
  <c r="G25" i="21"/>
  <c r="G24" i="21"/>
  <c r="G23" i="21"/>
  <c r="G22" i="21"/>
  <c r="M22" i="21" s="1"/>
  <c r="G21" i="21"/>
  <c r="G20" i="21"/>
  <c r="M20" i="21" s="1"/>
  <c r="G19" i="21"/>
  <c r="G18" i="21"/>
  <c r="M18" i="21" s="1"/>
  <c r="G17" i="21"/>
  <c r="G16" i="21"/>
  <c r="M16" i="21" s="1"/>
  <c r="G15" i="21"/>
  <c r="G14" i="21"/>
  <c r="M14" i="21" s="1"/>
  <c r="G13" i="21"/>
  <c r="G12" i="21"/>
  <c r="G11" i="21"/>
  <c r="G10" i="21"/>
  <c r="G9" i="21"/>
  <c r="G8" i="21"/>
  <c r="G7" i="21"/>
  <c r="N30" i="21"/>
  <c r="N22" i="21"/>
  <c r="N20" i="21"/>
  <c r="N14" i="21"/>
  <c r="G6" i="23"/>
  <c r="A4" i="23"/>
  <c r="G6" i="22"/>
  <c r="N6" i="22" s="1"/>
  <c r="A4" i="22"/>
  <c r="G6" i="21"/>
  <c r="A4" i="21"/>
  <c r="G6" i="20"/>
  <c r="N6" i="20" s="1"/>
  <c r="A4" i="20"/>
  <c r="N27" i="18"/>
  <c r="N26" i="18"/>
  <c r="N24" i="18"/>
  <c r="N19" i="18"/>
  <c r="N18" i="18"/>
  <c r="N17" i="18"/>
  <c r="N16" i="18"/>
  <c r="N11" i="18"/>
  <c r="N10" i="18"/>
  <c r="N9" i="18"/>
  <c r="M29" i="18"/>
  <c r="M27" i="18"/>
  <c r="M26" i="18"/>
  <c r="M19" i="18"/>
  <c r="M18" i="18"/>
  <c r="M11" i="18"/>
  <c r="M10" i="18"/>
  <c r="M9" i="18"/>
  <c r="M28" i="19"/>
  <c r="M22" i="19"/>
  <c r="M20" i="19"/>
  <c r="M14" i="19"/>
  <c r="M12" i="19"/>
  <c r="M10" i="19"/>
  <c r="N29" i="19"/>
  <c r="N28" i="19"/>
  <c r="N27" i="19"/>
  <c r="N23" i="19"/>
  <c r="N22" i="19"/>
  <c r="N21" i="19"/>
  <c r="N20" i="19"/>
  <c r="N19" i="19"/>
  <c r="N14" i="19"/>
  <c r="N13" i="19"/>
  <c r="N12" i="19"/>
  <c r="N11" i="19"/>
  <c r="N7" i="19"/>
  <c r="G6" i="19"/>
  <c r="M6" i="19" s="1"/>
  <c r="A4" i="19"/>
  <c r="G6" i="18"/>
  <c r="N6" i="18" s="1"/>
  <c r="A4" i="18"/>
  <c r="M31" i="17"/>
  <c r="N31" i="17"/>
  <c r="M27" i="17"/>
  <c r="N27" i="17"/>
  <c r="M26" i="17"/>
  <c r="M24" i="17"/>
  <c r="M23" i="17"/>
  <c r="N23" i="17"/>
  <c r="N21" i="17"/>
  <c r="M20" i="17"/>
  <c r="M19" i="17"/>
  <c r="N19" i="17"/>
  <c r="M15" i="17"/>
  <c r="N15" i="17"/>
  <c r="M11" i="17"/>
  <c r="N11" i="17"/>
  <c r="M7" i="17"/>
  <c r="N7" i="17"/>
  <c r="G6" i="17"/>
  <c r="M6" i="17" s="1"/>
  <c r="A4" i="17"/>
  <c r="M29" i="16"/>
  <c r="N29" i="16"/>
  <c r="M28" i="16"/>
  <c r="N27" i="16"/>
  <c r="M26" i="16"/>
  <c r="M21" i="16"/>
  <c r="N21" i="16"/>
  <c r="M20" i="16"/>
  <c r="M13" i="16"/>
  <c r="N13" i="16"/>
  <c r="M12" i="16"/>
  <c r="M9" i="16"/>
  <c r="G6" i="16"/>
  <c r="M6" i="16" s="1"/>
  <c r="A4" i="16"/>
  <c r="M31" i="15"/>
  <c r="M27" i="15"/>
  <c r="M23" i="15"/>
  <c r="M22" i="15"/>
  <c r="M20" i="15"/>
  <c r="M12" i="15"/>
  <c r="M11" i="15"/>
  <c r="M7" i="15"/>
  <c r="N31" i="15"/>
  <c r="N27" i="15"/>
  <c r="N23" i="15"/>
  <c r="N22" i="15"/>
  <c r="N20" i="15"/>
  <c r="N12" i="15"/>
  <c r="N11" i="15"/>
  <c r="N7" i="15"/>
  <c r="G6" i="15"/>
  <c r="M6" i="15" s="1"/>
  <c r="A4" i="15"/>
  <c r="N25" i="13"/>
  <c r="N24" i="13"/>
  <c r="N17" i="13"/>
  <c r="N16" i="13"/>
  <c r="N12" i="13"/>
  <c r="N11" i="13"/>
  <c r="N8" i="13"/>
  <c r="M31" i="13"/>
  <c r="M30" i="13"/>
  <c r="M29" i="13"/>
  <c r="M28" i="13"/>
  <c r="M27" i="13"/>
  <c r="M25" i="13"/>
  <c r="M24" i="13"/>
  <c r="M22" i="13"/>
  <c r="M21" i="13"/>
  <c r="M20" i="13"/>
  <c r="M19" i="13"/>
  <c r="M17" i="13"/>
  <c r="M16" i="13"/>
  <c r="M14" i="13"/>
  <c r="M13" i="13"/>
  <c r="M12" i="13"/>
  <c r="M11" i="13"/>
  <c r="M9" i="13"/>
  <c r="M8" i="13"/>
  <c r="M30" i="14"/>
  <c r="M29" i="14"/>
  <c r="M28" i="14"/>
  <c r="M27" i="14"/>
  <c r="M26" i="14"/>
  <c r="M22" i="14"/>
  <c r="M21" i="14"/>
  <c r="M19" i="14"/>
  <c r="M18" i="14"/>
  <c r="M14" i="14"/>
  <c r="M13" i="14"/>
  <c r="M12" i="14"/>
  <c r="M11" i="14"/>
  <c r="M10" i="14"/>
  <c r="N30" i="14"/>
  <c r="N29" i="14"/>
  <c r="N28" i="14"/>
  <c r="N27" i="14"/>
  <c r="N26" i="14"/>
  <c r="N25" i="14"/>
  <c r="N24" i="14"/>
  <c r="N22" i="14"/>
  <c r="N21" i="14"/>
  <c r="N19" i="14"/>
  <c r="N18" i="14"/>
  <c r="N17" i="14"/>
  <c r="N16" i="14"/>
  <c r="N14" i="14"/>
  <c r="N13" i="14"/>
  <c r="N12" i="14"/>
  <c r="N11" i="14"/>
  <c r="N10" i="14"/>
  <c r="N9" i="14"/>
  <c r="G6" i="14"/>
  <c r="N6" i="14" s="1"/>
  <c r="A4" i="14"/>
  <c r="N29" i="1"/>
  <c r="N28" i="1"/>
  <c r="N27" i="1"/>
  <c r="N26" i="1"/>
  <c r="N25" i="1"/>
  <c r="N18" i="1"/>
  <c r="N17" i="1"/>
  <c r="N13" i="1"/>
  <c r="N10" i="1"/>
  <c r="N9" i="1"/>
  <c r="M26" i="1"/>
  <c r="M25" i="1"/>
  <c r="M18" i="1"/>
  <c r="M17" i="1"/>
  <c r="M13" i="1"/>
  <c r="M12" i="1"/>
  <c r="M10" i="1"/>
  <c r="M9" i="1"/>
  <c r="G6" i="13"/>
  <c r="N6" i="13" s="1"/>
  <c r="A4" i="13"/>
  <c r="N8" i="21" l="1"/>
  <c r="M8" i="21"/>
  <c r="N10" i="23"/>
  <c r="M10" i="23"/>
  <c r="N6" i="21"/>
  <c r="M6" i="21"/>
  <c r="N9" i="21"/>
  <c r="M9" i="21"/>
  <c r="N21" i="21"/>
  <c r="M21" i="21"/>
  <c r="N10" i="21"/>
  <c r="M10" i="21"/>
  <c r="N12" i="23"/>
  <c r="M12" i="23"/>
  <c r="N11" i="21"/>
  <c r="M11" i="21"/>
  <c r="N23" i="21"/>
  <c r="M23" i="21"/>
  <c r="N12" i="21"/>
  <c r="M12" i="21"/>
  <c r="N24" i="21"/>
  <c r="M24" i="21"/>
  <c r="N26" i="23"/>
  <c r="M26" i="23"/>
  <c r="N6" i="23"/>
  <c r="M6" i="23"/>
  <c r="N13" i="21"/>
  <c r="M13" i="21"/>
  <c r="N25" i="21"/>
  <c r="M25" i="21"/>
  <c r="N15" i="23"/>
  <c r="M15" i="23"/>
  <c r="N20" i="14"/>
  <c r="N26" i="21"/>
  <c r="M26" i="21"/>
  <c r="N31" i="22"/>
  <c r="M25" i="18"/>
  <c r="N16" i="21"/>
  <c r="N15" i="21"/>
  <c r="M15" i="21"/>
  <c r="N27" i="21"/>
  <c r="M27" i="21"/>
  <c r="N8" i="14"/>
  <c r="N28" i="21"/>
  <c r="M28" i="21"/>
  <c r="N18" i="23"/>
  <c r="M18" i="23"/>
  <c r="N17" i="21"/>
  <c r="M17" i="21"/>
  <c r="N29" i="21"/>
  <c r="M29" i="21"/>
  <c r="N31" i="23"/>
  <c r="M31" i="23"/>
  <c r="M18" i="20"/>
  <c r="N8" i="23"/>
  <c r="M8" i="23"/>
  <c r="N20" i="23"/>
  <c r="M20" i="23"/>
  <c r="N6" i="15"/>
  <c r="N7" i="21"/>
  <c r="M7" i="21"/>
  <c r="N19" i="21"/>
  <c r="M19" i="21"/>
  <c r="N31" i="21"/>
  <c r="M31" i="21"/>
  <c r="N9" i="23"/>
  <c r="M9" i="23"/>
  <c r="N19" i="23"/>
  <c r="N15" i="18"/>
  <c r="N11" i="20"/>
  <c r="N17" i="20"/>
  <c r="N23" i="23"/>
  <c r="N7" i="22"/>
  <c r="N25" i="20"/>
  <c r="M6" i="14"/>
  <c r="N8" i="18"/>
  <c r="N18" i="21"/>
  <c r="N24" i="23"/>
  <c r="N15" i="19"/>
  <c r="M26" i="19"/>
  <c r="N30" i="19"/>
  <c r="N6" i="19"/>
  <c r="N31" i="19"/>
  <c r="M20" i="20"/>
  <c r="M26" i="20"/>
  <c r="N19" i="20"/>
  <c r="M27" i="20"/>
  <c r="M10" i="20"/>
  <c r="M28" i="20"/>
  <c r="N9" i="20"/>
  <c r="M12" i="20"/>
  <c r="N28" i="18"/>
  <c r="N20" i="18"/>
  <c r="N12" i="18"/>
  <c r="N21" i="18"/>
  <c r="N31" i="18"/>
  <c r="N7" i="18"/>
  <c r="M13" i="18"/>
  <c r="N23" i="18"/>
  <c r="M16" i="22"/>
  <c r="N9" i="22"/>
  <c r="N24" i="22"/>
  <c r="N25" i="22"/>
  <c r="M17" i="22"/>
  <c r="N15" i="22"/>
  <c r="M8" i="22"/>
  <c r="M10" i="22"/>
  <c r="M18" i="22"/>
  <c r="N23" i="22"/>
  <c r="N9" i="17"/>
  <c r="N17" i="17"/>
  <c r="N25" i="17"/>
  <c r="N16" i="23"/>
  <c r="N17" i="23"/>
  <c r="N11" i="23"/>
  <c r="N7" i="23"/>
  <c r="M7" i="16"/>
  <c r="N23" i="16"/>
  <c r="N15" i="16"/>
  <c r="N31" i="16"/>
  <c r="M25" i="16"/>
  <c r="N11" i="16"/>
  <c r="N13" i="15"/>
  <c r="N14" i="15"/>
  <c r="N28" i="15"/>
  <c r="N15" i="15"/>
  <c r="N29" i="15"/>
  <c r="N19" i="15"/>
  <c r="N30" i="15"/>
  <c r="N21" i="15"/>
  <c r="M21" i="1"/>
  <c r="N11" i="1"/>
  <c r="N19" i="1"/>
  <c r="N20" i="1"/>
  <c r="M7" i="13"/>
  <c r="M15" i="13"/>
  <c r="M23" i="13"/>
  <c r="N18" i="13"/>
  <c r="N26" i="13"/>
  <c r="M10" i="13"/>
  <c r="M30" i="1"/>
  <c r="M7" i="14"/>
  <c r="N24" i="15"/>
  <c r="N8" i="19"/>
  <c r="N17" i="15"/>
  <c r="M16" i="15"/>
  <c r="N17" i="19"/>
  <c r="N7" i="1"/>
  <c r="N23" i="1"/>
  <c r="N10" i="15"/>
  <c r="N18" i="15"/>
  <c r="N26" i="15"/>
  <c r="M9" i="15"/>
  <c r="M25" i="15"/>
  <c r="N17" i="16"/>
  <c r="N18" i="19"/>
  <c r="M11" i="22"/>
  <c r="M19" i="22"/>
  <c r="M27" i="22"/>
  <c r="M6" i="20"/>
  <c r="M13" i="20"/>
  <c r="M21" i="20"/>
  <c r="M29" i="20"/>
  <c r="M14" i="1"/>
  <c r="M15" i="1"/>
  <c r="M16" i="1"/>
  <c r="M12" i="22"/>
  <c r="M20" i="22"/>
  <c r="M28" i="22"/>
  <c r="M14" i="20"/>
  <c r="M22" i="20"/>
  <c r="M30" i="20"/>
  <c r="M22" i="1"/>
  <c r="N16" i="19"/>
  <c r="M24" i="19"/>
  <c r="M31" i="1"/>
  <c r="M24" i="1"/>
  <c r="N8" i="1"/>
  <c r="M6" i="18"/>
  <c r="M22" i="18"/>
  <c r="M6" i="22"/>
  <c r="M13" i="22"/>
  <c r="M21" i="22"/>
  <c r="M29" i="22"/>
  <c r="M7" i="20"/>
  <c r="M15" i="20"/>
  <c r="M23" i="20"/>
  <c r="M31" i="20"/>
  <c r="M15" i="14"/>
  <c r="M31" i="14"/>
  <c r="M8" i="15"/>
  <c r="N9" i="19"/>
  <c r="N25" i="19"/>
  <c r="N13" i="17"/>
  <c r="N29" i="17"/>
  <c r="M14" i="18"/>
  <c r="M30" i="18"/>
  <c r="N19" i="16"/>
  <c r="M14" i="22"/>
  <c r="M22" i="22"/>
  <c r="M30" i="22"/>
  <c r="M8" i="20"/>
  <c r="M16" i="20"/>
  <c r="M24" i="20"/>
  <c r="M23" i="14"/>
  <c r="M6" i="13"/>
  <c r="N6" i="17"/>
  <c r="N8" i="17"/>
  <c r="N10" i="17"/>
  <c r="N12" i="17"/>
  <c r="N14" i="17"/>
  <c r="N16" i="17"/>
  <c r="N18" i="17"/>
  <c r="N20" i="17"/>
  <c r="N22" i="17"/>
  <c r="N24" i="17"/>
  <c r="N26" i="17"/>
  <c r="N28" i="17"/>
  <c r="N30" i="17"/>
  <c r="N6" i="16"/>
  <c r="N8" i="16"/>
  <c r="N10" i="16"/>
  <c r="N12" i="16"/>
  <c r="N14" i="16"/>
  <c r="N16" i="16"/>
  <c r="N18" i="16"/>
  <c r="N20" i="16"/>
  <c r="N22" i="16"/>
  <c r="N24" i="16"/>
  <c r="N26" i="16"/>
  <c r="N28" i="16"/>
  <c r="N30" i="16"/>
  <c r="G6" i="1" l="1"/>
  <c r="N6" i="1" l="1"/>
  <c r="M6" i="1"/>
  <c r="A4" i="1"/>
</calcChain>
</file>

<file path=xl/sharedStrings.xml><?xml version="1.0" encoding="utf-8"?>
<sst xmlns="http://schemas.openxmlformats.org/spreadsheetml/2006/main" count="276" uniqueCount="32">
  <si>
    <t>Number of attendees</t>
  </si>
  <si>
    <t>85%
Value</t>
  </si>
  <si>
    <t>50% value</t>
  </si>
  <si>
    <t>School CODE</t>
  </si>
  <si>
    <t>Last 
Name</t>
  </si>
  <si>
    <t>First 
Name</t>
  </si>
  <si>
    <t>Round 
1</t>
  </si>
  <si>
    <t>Round
2</t>
  </si>
  <si>
    <t>Round
3</t>
  </si>
  <si>
    <t>Total 
Rounds
 1-3</t>
  </si>
  <si>
    <t>Place</t>
  </si>
  <si>
    <t>FINAL
Place</t>
  </si>
  <si>
    <t>1st 
place 
award</t>
  </si>
  <si>
    <t xml:space="preserve"> </t>
  </si>
  <si>
    <t>Round 4 Tiebreaker</t>
  </si>
  <si>
    <t>Tiebreaker Total     Rounds 1-4</t>
  </si>
  <si>
    <t>3rd Grade Reasoning</t>
  </si>
  <si>
    <t>scored 50%?</t>
  </si>
  <si>
    <t>Ribbon  Award</t>
  </si>
  <si>
    <t>3rd Grade Computation</t>
  </si>
  <si>
    <t>4th Grade Reasoning</t>
  </si>
  <si>
    <t>4th Grade Computation</t>
  </si>
  <si>
    <t>5th Grade Computation</t>
  </si>
  <si>
    <t>6th Grade Computation</t>
  </si>
  <si>
    <t>7th Grade Computation</t>
  </si>
  <si>
    <t>8th Grade Computation</t>
  </si>
  <si>
    <t>5th Grade Reasoning</t>
  </si>
  <si>
    <t>6th Grade Reasoning</t>
  </si>
  <si>
    <t>7th Grade Reasoning</t>
  </si>
  <si>
    <t>8th Grade Reasoning</t>
  </si>
  <si>
    <t>ACSI Mid-America Region Math Olympics</t>
  </si>
  <si>
    <t xml:space="preserve"> Tabulation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</si>
</sst>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7" tint="-0.249977111117893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22"/>
      <color theme="6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22"/>
      <color rgb="FFFFC000"/>
      <name val="Calibri"/>
      <family val="2"/>
      <scheme val="minor"/>
    </font>
    <font>
      <sz val="15"/>
      <color theme="1"/>
      <name val="Calibri  "/>
    </font>
    <font>
      <sz val="11"/>
      <color theme="1"/>
      <name val="Calibri  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 applyProtection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0" xfId="0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14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1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82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P31"/>
  <sheetViews>
    <sheetView tabSelected="1" zoomScaleNormal="100" workbookViewId="0">
      <selection activeCell="T6" sqref="T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56" t="s">
        <v>19</v>
      </c>
      <c r="C3" s="56"/>
      <c r="D3" s="56"/>
      <c r="E3" s="56"/>
      <c r="F3" s="56"/>
      <c r="G3" s="56"/>
      <c r="H3" s="56"/>
      <c r="I3" s="56"/>
      <c r="J3" s="56"/>
      <c r="K3" s="56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36</v>
      </c>
      <c r="M4" s="16">
        <f>(L4*0.5)</f>
        <v>18</v>
      </c>
      <c r="N4" s="42">
        <f>(L4*0.85)</f>
        <v>30.599999999999998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6" t="s">
        <v>10</v>
      </c>
      <c r="I5" s="8" t="s">
        <v>14</v>
      </c>
      <c r="J5" s="7" t="s">
        <v>15</v>
      </c>
      <c r="K5" s="8" t="s">
        <v>11</v>
      </c>
      <c r="L5" s="7" t="s">
        <v>18</v>
      </c>
      <c r="M5" s="7" t="s">
        <v>17</v>
      </c>
      <c r="N5" s="7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46"/>
      <c r="L6" s="45"/>
      <c r="M6" s="45" t="str">
        <f>IF(G6&gt;17,"Yes"," ")</f>
        <v xml:space="preserve"> </v>
      </c>
      <c r="N6" s="45" t="str">
        <f>IF(G6&gt;30,"Yes","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46"/>
      <c r="L7" s="45"/>
      <c r="M7" s="45" t="str">
        <f t="shared" ref="M7:M31" si="1">IF(G7&gt;17,"Yes"," ")</f>
        <v xml:space="preserve"> </v>
      </c>
      <c r="N7" s="45" t="str">
        <f t="shared" ref="N7:N31" si="2">IF(G7&gt;30,"Yes","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46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46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46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46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46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46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46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46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46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46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46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46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46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46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46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46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46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46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46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46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46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46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46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46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4:K4"/>
    <mergeCell ref="B3:K3"/>
    <mergeCell ref="A1:N1"/>
    <mergeCell ref="A2:N2"/>
  </mergeCells>
  <conditionalFormatting sqref="P3 L3:L4 M4:M5 N6 O5:O28 O30:O31">
    <cfRule type="containsText" dxfId="81" priority="39" operator="containsText" text="YES">
      <formula>NOT(ISERROR(SEARCH("YES",L3)))</formula>
    </cfRule>
  </conditionalFormatting>
  <conditionalFormatting sqref="G6">
    <cfRule type="cellIs" dxfId="80" priority="40" operator="greaterThan">
      <formula>$N$4</formula>
    </cfRule>
  </conditionalFormatting>
  <conditionalFormatting sqref="O29">
    <cfRule type="containsText" dxfId="79" priority="5" operator="containsText" text="YES">
      <formula>NOT(ISERROR(SEARCH("YES",O29)))</formula>
    </cfRule>
  </conditionalFormatting>
  <conditionalFormatting sqref="M6">
    <cfRule type="containsText" dxfId="78" priority="4" operator="containsText" text="YES">
      <formula>NOT(ISERROR(SEARCH("YES",M6)))</formula>
    </cfRule>
  </conditionalFormatting>
  <conditionalFormatting sqref="M7:M31">
    <cfRule type="containsText" dxfId="77" priority="3" operator="containsText" text="YES">
      <formula>NOT(ISERROR(SEARCH("YES",M7)))</formula>
    </cfRule>
  </conditionalFormatting>
  <conditionalFormatting sqref="N7:N31">
    <cfRule type="containsText" dxfId="76" priority="2" operator="containsText" text="YES">
      <formula>NOT(ISERROR(SEARCH("YES",N7)))</formula>
    </cfRule>
  </conditionalFormatting>
  <conditionalFormatting sqref="G7:G31">
    <cfRule type="cellIs" dxfId="75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3" t="s">
        <v>28</v>
      </c>
      <c r="C3" s="63"/>
      <c r="D3" s="63"/>
      <c r="E3" s="63"/>
      <c r="F3" s="63"/>
      <c r="G3" s="63"/>
      <c r="H3" s="63"/>
      <c r="I3" s="63"/>
      <c r="J3" s="63"/>
      <c r="K3" s="63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16</v>
      </c>
      <c r="M4" s="16">
        <f>(L4*0.5)</f>
        <v>8</v>
      </c>
      <c r="N4" s="42">
        <f>(L4*0.85)</f>
        <v>13.6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25" t="s">
        <v>9</v>
      </c>
      <c r="H5" s="26" t="s">
        <v>10</v>
      </c>
      <c r="I5" s="9" t="s">
        <v>14</v>
      </c>
      <c r="J5" s="27" t="s">
        <v>15</v>
      </c>
      <c r="K5" s="9" t="s">
        <v>11</v>
      </c>
      <c r="L5" s="27" t="s">
        <v>18</v>
      </c>
      <c r="M5" s="27" t="s">
        <v>17</v>
      </c>
      <c r="N5" s="27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52"/>
      <c r="L6" s="45"/>
      <c r="M6" s="45" t="str">
        <f>IF(G6&gt;7,"Yes"," ")</f>
        <v xml:space="preserve"> </v>
      </c>
      <c r="N6" s="45" t="str">
        <f>IF(G6&gt;13,"Yes","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2"/>
      <c r="L7" s="45"/>
      <c r="M7" s="45" t="str">
        <f t="shared" ref="M7:M31" si="1">IF(G7&gt;7,"Yes"," ")</f>
        <v xml:space="preserve"> </v>
      </c>
      <c r="N7" s="45" t="str">
        <f t="shared" ref="N7:N31" si="2">IF(G7&gt;13,"Yes","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52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2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2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2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2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2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2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2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2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2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2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2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2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2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2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2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2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2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2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2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2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2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2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2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20" priority="9" operator="containsText" text="YES">
      <formula>NOT(ISERROR(SEARCH("YES",L3)))</formula>
    </cfRule>
  </conditionalFormatting>
  <conditionalFormatting sqref="G6">
    <cfRule type="cellIs" dxfId="19" priority="10" operator="greaterThan">
      <formula>$N$4</formula>
    </cfRule>
  </conditionalFormatting>
  <conditionalFormatting sqref="M6">
    <cfRule type="containsText" dxfId="18" priority="8" operator="containsText" text="YES">
      <formula>NOT(ISERROR(SEARCH("YES",M6)))</formula>
    </cfRule>
  </conditionalFormatting>
  <conditionalFormatting sqref="O29">
    <cfRule type="containsText" dxfId="17" priority="6" operator="containsText" text="YES">
      <formula>NOT(ISERROR(SEARCH("YES",O29)))</formula>
    </cfRule>
  </conditionalFormatting>
  <conditionalFormatting sqref="G7:G31">
    <cfRule type="cellIs" dxfId="16" priority="3" operator="greaterThan">
      <formula>$N$4</formula>
    </cfRule>
  </conditionalFormatting>
  <conditionalFormatting sqref="M7:M31">
    <cfRule type="containsText" dxfId="15" priority="2" operator="containsText" text="YES">
      <formula>NOT(ISERROR(SEARCH("YES",M7)))</formula>
    </cfRule>
  </conditionalFormatting>
  <conditionalFormatting sqref="N7:N31">
    <cfRule type="containsText" dxfId="14" priority="1" operator="containsText" text="YES">
      <formula>NOT(ISERROR(SEARCH("YES",N7)))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4" t="s">
        <v>25</v>
      </c>
      <c r="C3" s="64"/>
      <c r="D3" s="64"/>
      <c r="E3" s="64"/>
      <c r="F3" s="64"/>
      <c r="G3" s="64"/>
      <c r="H3" s="64"/>
      <c r="I3" s="64"/>
      <c r="J3" s="64"/>
      <c r="K3" s="64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39</v>
      </c>
      <c r="M4" s="43">
        <f>(L4*0.5)</f>
        <v>19.5</v>
      </c>
      <c r="N4" s="42">
        <f>(L4*0.85)</f>
        <v>33.15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21" t="s">
        <v>9</v>
      </c>
      <c r="H5" s="22" t="s">
        <v>10</v>
      </c>
      <c r="I5" s="23" t="s">
        <v>14</v>
      </c>
      <c r="J5" s="24" t="s">
        <v>15</v>
      </c>
      <c r="K5" s="23" t="s">
        <v>11</v>
      </c>
      <c r="L5" s="24" t="s">
        <v>18</v>
      </c>
      <c r="M5" s="24" t="s">
        <v>17</v>
      </c>
      <c r="N5" s="24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53"/>
      <c r="L6" s="45"/>
      <c r="M6" s="45" t="str">
        <f>IF(G6&gt;19,"Yes"," ")</f>
        <v xml:space="preserve"> </v>
      </c>
      <c r="N6" s="45" t="str">
        <f>IF(G6&gt;32,"Yes","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3"/>
      <c r="L7" s="45"/>
      <c r="M7" s="45" t="str">
        <f t="shared" ref="M7:M31" si="1">IF(G7&gt;19,"Yes"," ")</f>
        <v xml:space="preserve"> </v>
      </c>
      <c r="N7" s="45" t="str">
        <f t="shared" ref="N7:N31" si="2">IF(G7&gt;32,"Yes","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53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3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3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3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3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3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3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3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3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3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3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3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3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3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3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3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3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3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3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3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3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3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3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3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13" priority="9" operator="containsText" text="YES">
      <formula>NOT(ISERROR(SEARCH("YES",L3)))</formula>
    </cfRule>
  </conditionalFormatting>
  <conditionalFormatting sqref="G6">
    <cfRule type="cellIs" dxfId="12" priority="10" operator="greaterThan">
      <formula>$N$4</formula>
    </cfRule>
  </conditionalFormatting>
  <conditionalFormatting sqref="O29">
    <cfRule type="containsText" dxfId="11" priority="7" operator="containsText" text="YES">
      <formula>NOT(ISERROR(SEARCH("YES",O29)))</formula>
    </cfRule>
  </conditionalFormatting>
  <conditionalFormatting sqref="M6">
    <cfRule type="containsText" dxfId="10" priority="6" operator="containsText" text="YES">
      <formula>NOT(ISERROR(SEARCH("YES",M6)))</formula>
    </cfRule>
  </conditionalFormatting>
  <conditionalFormatting sqref="N7:N31">
    <cfRule type="containsText" dxfId="9" priority="3" operator="containsText" text="YES">
      <formula>NOT(ISERROR(SEARCH("YES",N7)))</formula>
    </cfRule>
  </conditionalFormatting>
  <conditionalFormatting sqref="M7:M31">
    <cfRule type="containsText" dxfId="8" priority="2" operator="containsText" text="YES">
      <formula>NOT(ISERROR(SEARCH("YES",M7)))</formula>
    </cfRule>
  </conditionalFormatting>
  <conditionalFormatting sqref="G7:G31">
    <cfRule type="cellIs" dxfId="7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P286"/>
  <sheetViews>
    <sheetView topLeftCell="A2" zoomScaleNormal="100" workbookViewId="0">
      <selection activeCell="D33" sqref="D33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4" t="s">
        <v>29</v>
      </c>
      <c r="C3" s="60"/>
      <c r="D3" s="60"/>
      <c r="E3" s="60"/>
      <c r="F3" s="60"/>
      <c r="G3" s="60"/>
      <c r="H3" s="60"/>
      <c r="I3" s="60"/>
      <c r="J3" s="60"/>
      <c r="K3" s="60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15</v>
      </c>
      <c r="M4" s="43">
        <f>(L4*0.5)</f>
        <v>7.5</v>
      </c>
      <c r="N4" s="42">
        <f>(L4*0.85)</f>
        <v>12.75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21" t="s">
        <v>9</v>
      </c>
      <c r="H5" s="22" t="s">
        <v>10</v>
      </c>
      <c r="I5" s="23" t="s">
        <v>14</v>
      </c>
      <c r="J5" s="24" t="s">
        <v>15</v>
      </c>
      <c r="K5" s="23" t="s">
        <v>11</v>
      </c>
      <c r="L5" s="24" t="s">
        <v>18</v>
      </c>
      <c r="M5" s="24" t="s">
        <v>17</v>
      </c>
      <c r="N5" s="24" t="s">
        <v>12</v>
      </c>
      <c r="O5" s="11"/>
    </row>
    <row r="6" spans="1:16">
      <c r="A6" s="47"/>
      <c r="B6" s="54"/>
      <c r="C6" s="54"/>
      <c r="D6" s="45"/>
      <c r="E6" s="45"/>
      <c r="F6" s="45"/>
      <c r="G6" s="48">
        <f>SUM(D6:F6)</f>
        <v>0</v>
      </c>
      <c r="H6" s="45"/>
      <c r="I6" s="45"/>
      <c r="J6" s="45"/>
      <c r="K6" s="53"/>
      <c r="L6" s="45"/>
      <c r="M6" s="45" t="str">
        <f>IF(G6&gt;7,"Yes"," ")</f>
        <v xml:space="preserve"> </v>
      </c>
      <c r="N6" s="45" t="str">
        <f>IF(G6&gt;12,"Yes"," ")</f>
        <v xml:space="preserve"> </v>
      </c>
      <c r="O6" s="3"/>
      <c r="P6" s="2"/>
    </row>
    <row r="7" spans="1:16">
      <c r="A7" s="47"/>
      <c r="B7" s="54"/>
      <c r="C7" s="54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3"/>
      <c r="L7" s="45"/>
      <c r="M7" s="45" t="str">
        <f t="shared" ref="M7:M31" si="1">IF(G7&gt;7,"Yes"," ")</f>
        <v xml:space="preserve"> </v>
      </c>
      <c r="N7" s="45" t="str">
        <f t="shared" ref="N7:N31" si="2">IF(G7&gt;12,"Yes"," ")</f>
        <v xml:space="preserve"> </v>
      </c>
      <c r="O7" s="3"/>
      <c r="P7" s="2"/>
    </row>
    <row r="8" spans="1:16">
      <c r="A8" s="47"/>
      <c r="B8" s="54"/>
      <c r="C8" s="54"/>
      <c r="D8" s="45"/>
      <c r="E8" s="45"/>
      <c r="F8" s="45"/>
      <c r="G8" s="48">
        <f t="shared" si="0"/>
        <v>0</v>
      </c>
      <c r="H8" s="45"/>
      <c r="I8" s="45"/>
      <c r="J8" s="45"/>
      <c r="K8" s="53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3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3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3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3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3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3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3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3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3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3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3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3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3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3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3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3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3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3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3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3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3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3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3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  <row r="32" spans="1:16">
      <c r="N32" s="10"/>
      <c r="O32" s="10"/>
    </row>
    <row r="33" spans="14:15">
      <c r="N33" s="10"/>
      <c r="O33" s="10"/>
    </row>
    <row r="34" spans="14:15">
      <c r="N34" s="10"/>
      <c r="O34" s="10"/>
    </row>
    <row r="35" spans="14:15">
      <c r="N35" s="10"/>
      <c r="O35" s="10"/>
    </row>
    <row r="36" spans="14:15">
      <c r="N36" s="10"/>
      <c r="O36" s="10"/>
    </row>
    <row r="37" spans="14:15">
      <c r="N37" s="10"/>
      <c r="O37" s="10"/>
    </row>
    <row r="38" spans="14:15">
      <c r="N38" s="10"/>
      <c r="O38" s="10"/>
    </row>
    <row r="39" spans="14:15">
      <c r="N39" s="10"/>
      <c r="O39" s="10"/>
    </row>
    <row r="40" spans="14:15">
      <c r="N40" s="10"/>
      <c r="O40" s="10"/>
    </row>
    <row r="41" spans="14:15">
      <c r="N41" s="10"/>
      <c r="O41" s="10"/>
    </row>
    <row r="42" spans="14:15">
      <c r="N42" s="10"/>
      <c r="O42" s="10"/>
    </row>
    <row r="43" spans="14:15">
      <c r="N43" s="10"/>
      <c r="O43" s="10"/>
    </row>
    <row r="44" spans="14:15">
      <c r="N44" s="10"/>
      <c r="O44" s="10"/>
    </row>
    <row r="45" spans="14:15">
      <c r="N45" s="10"/>
      <c r="O45" s="10"/>
    </row>
    <row r="46" spans="14:15">
      <c r="N46" s="10"/>
      <c r="O46" s="10"/>
    </row>
    <row r="47" spans="14:15">
      <c r="N47" s="10"/>
      <c r="O47" s="10"/>
    </row>
    <row r="48" spans="14:15">
      <c r="N48" s="10"/>
      <c r="O48" s="10"/>
    </row>
    <row r="49" spans="14:15">
      <c r="N49" s="10"/>
      <c r="O49" s="10"/>
    </row>
    <row r="50" spans="14:15">
      <c r="N50" s="10"/>
      <c r="O50" s="10"/>
    </row>
    <row r="51" spans="14:15">
      <c r="N51" s="10"/>
      <c r="O51" s="10"/>
    </row>
    <row r="52" spans="14:15">
      <c r="N52" s="10"/>
      <c r="O52" s="10"/>
    </row>
    <row r="53" spans="14:15">
      <c r="N53" s="10"/>
      <c r="O53" s="10"/>
    </row>
    <row r="54" spans="14:15">
      <c r="N54" s="10"/>
      <c r="O54" s="10"/>
    </row>
    <row r="55" spans="14:15">
      <c r="N55" s="10"/>
      <c r="O55" s="10"/>
    </row>
    <row r="56" spans="14:15">
      <c r="N56" s="10"/>
      <c r="O56" s="10"/>
    </row>
    <row r="57" spans="14:15">
      <c r="N57" s="10"/>
      <c r="O57" s="10"/>
    </row>
    <row r="58" spans="14:15">
      <c r="N58" s="10"/>
      <c r="O58" s="10"/>
    </row>
    <row r="59" spans="14:15">
      <c r="N59" s="10"/>
      <c r="O59" s="10"/>
    </row>
    <row r="60" spans="14:15">
      <c r="N60" s="10"/>
      <c r="O60" s="10"/>
    </row>
    <row r="61" spans="14:15">
      <c r="N61" s="10"/>
      <c r="O61" s="10"/>
    </row>
    <row r="62" spans="14:15">
      <c r="N62" s="10"/>
      <c r="O62" s="10"/>
    </row>
    <row r="63" spans="14:15">
      <c r="N63" s="10"/>
      <c r="O63" s="10"/>
    </row>
    <row r="64" spans="14:15">
      <c r="N64" s="10"/>
      <c r="O64" s="10"/>
    </row>
    <row r="65" spans="14:15">
      <c r="N65" s="10"/>
      <c r="O65" s="10"/>
    </row>
    <row r="66" spans="14:15">
      <c r="N66" s="10"/>
      <c r="O66" s="10"/>
    </row>
    <row r="67" spans="14:15">
      <c r="N67" s="10"/>
      <c r="O67" s="10"/>
    </row>
    <row r="68" spans="14:15">
      <c r="N68" s="10"/>
      <c r="O68" s="10"/>
    </row>
    <row r="69" spans="14:15">
      <c r="N69" s="10"/>
      <c r="O69" s="10"/>
    </row>
    <row r="70" spans="14:15">
      <c r="N70" s="10"/>
      <c r="O70" s="10"/>
    </row>
    <row r="71" spans="14:15">
      <c r="N71" s="10"/>
      <c r="O71" s="10"/>
    </row>
    <row r="72" spans="14:15">
      <c r="N72" s="10"/>
      <c r="O72" s="10"/>
    </row>
    <row r="73" spans="14:15">
      <c r="N73" s="10"/>
      <c r="O73" s="10"/>
    </row>
    <row r="74" spans="14:15">
      <c r="N74" s="10"/>
      <c r="O74" s="10"/>
    </row>
    <row r="75" spans="14:15">
      <c r="N75" s="10"/>
      <c r="O75" s="10"/>
    </row>
    <row r="76" spans="14:15">
      <c r="N76" s="10"/>
      <c r="O76" s="10"/>
    </row>
    <row r="77" spans="14:15">
      <c r="N77" s="10"/>
      <c r="O77" s="10"/>
    </row>
    <row r="78" spans="14:15">
      <c r="N78" s="10"/>
      <c r="O78" s="10"/>
    </row>
    <row r="79" spans="14:15">
      <c r="N79" s="10"/>
      <c r="O79" s="10"/>
    </row>
    <row r="80" spans="14:15">
      <c r="N80" s="10"/>
      <c r="O80" s="10"/>
    </row>
    <row r="81" spans="14:15">
      <c r="N81" s="10"/>
      <c r="O81" s="10"/>
    </row>
    <row r="82" spans="14:15">
      <c r="N82" s="10"/>
      <c r="O82" s="10"/>
    </row>
    <row r="83" spans="14:15">
      <c r="N83" s="10"/>
      <c r="O83" s="10"/>
    </row>
    <row r="84" spans="14:15">
      <c r="N84" s="10"/>
      <c r="O84" s="10"/>
    </row>
    <row r="85" spans="14:15">
      <c r="N85" s="10"/>
      <c r="O85" s="10"/>
    </row>
    <row r="86" spans="14:15">
      <c r="N86" s="10"/>
      <c r="O86" s="10"/>
    </row>
    <row r="87" spans="14:15">
      <c r="N87" s="10"/>
      <c r="O87" s="10"/>
    </row>
    <row r="88" spans="14:15">
      <c r="N88" s="10"/>
      <c r="O88" s="10"/>
    </row>
    <row r="89" spans="14:15">
      <c r="N89" s="10"/>
      <c r="O89" s="10"/>
    </row>
    <row r="90" spans="14:15">
      <c r="N90" s="10"/>
      <c r="O90" s="10"/>
    </row>
    <row r="91" spans="14:15">
      <c r="N91" s="10"/>
      <c r="O91" s="10"/>
    </row>
    <row r="92" spans="14:15">
      <c r="N92" s="10"/>
      <c r="O92" s="10"/>
    </row>
    <row r="93" spans="14:15">
      <c r="N93" s="10"/>
      <c r="O93" s="10"/>
    </row>
    <row r="94" spans="14:15">
      <c r="N94" s="10"/>
      <c r="O94" s="10"/>
    </row>
    <row r="95" spans="14:15">
      <c r="N95" s="10"/>
      <c r="O95" s="10"/>
    </row>
    <row r="96" spans="14:15">
      <c r="N96" s="10"/>
      <c r="O96" s="10"/>
    </row>
    <row r="97" spans="14:15">
      <c r="N97" s="10"/>
      <c r="O97" s="10"/>
    </row>
    <row r="98" spans="14:15">
      <c r="N98" s="10"/>
      <c r="O98" s="10"/>
    </row>
    <row r="99" spans="14:15">
      <c r="N99" s="10"/>
      <c r="O99" s="10"/>
    </row>
    <row r="100" spans="14:15">
      <c r="N100" s="10"/>
      <c r="O100" s="10"/>
    </row>
    <row r="101" spans="14:15">
      <c r="N101" s="10"/>
      <c r="O101" s="10"/>
    </row>
    <row r="102" spans="14:15">
      <c r="N102" s="10"/>
      <c r="O102" s="10"/>
    </row>
    <row r="103" spans="14:15">
      <c r="N103" s="10"/>
      <c r="O103" s="10"/>
    </row>
    <row r="104" spans="14:15">
      <c r="N104" s="10"/>
      <c r="O104" s="10"/>
    </row>
    <row r="105" spans="14:15">
      <c r="N105" s="10"/>
      <c r="O105" s="10"/>
    </row>
    <row r="106" spans="14:15">
      <c r="N106" s="10"/>
      <c r="O106" s="10"/>
    </row>
    <row r="107" spans="14:15">
      <c r="N107" s="10"/>
      <c r="O107" s="10"/>
    </row>
    <row r="108" spans="14:15">
      <c r="N108" s="10"/>
      <c r="O108" s="10"/>
    </row>
    <row r="109" spans="14:15">
      <c r="N109" s="10"/>
      <c r="O109" s="10"/>
    </row>
    <row r="110" spans="14:15">
      <c r="N110" s="10"/>
      <c r="O110" s="10"/>
    </row>
    <row r="111" spans="14:15">
      <c r="N111" s="10"/>
      <c r="O111" s="10"/>
    </row>
    <row r="112" spans="14:15">
      <c r="N112" s="10"/>
      <c r="O112" s="10"/>
    </row>
    <row r="113" spans="14:15">
      <c r="N113" s="10"/>
      <c r="O113" s="10"/>
    </row>
    <row r="114" spans="14:15">
      <c r="N114" s="10"/>
      <c r="O114" s="10"/>
    </row>
    <row r="115" spans="14:15">
      <c r="N115" s="10"/>
      <c r="O115" s="10"/>
    </row>
    <row r="116" spans="14:15">
      <c r="N116" s="10"/>
      <c r="O116" s="10"/>
    </row>
    <row r="117" spans="14:15">
      <c r="N117" s="10"/>
      <c r="O117" s="10"/>
    </row>
    <row r="118" spans="14:15">
      <c r="N118" s="10"/>
      <c r="O118" s="10"/>
    </row>
    <row r="119" spans="14:15">
      <c r="N119" s="10"/>
      <c r="O119" s="10"/>
    </row>
    <row r="120" spans="14:15">
      <c r="N120" s="10"/>
      <c r="O120" s="10"/>
    </row>
    <row r="121" spans="14:15">
      <c r="N121" s="10"/>
      <c r="O121" s="10"/>
    </row>
    <row r="122" spans="14:15">
      <c r="N122" s="10"/>
      <c r="O122" s="10"/>
    </row>
    <row r="123" spans="14:15">
      <c r="N123" s="10"/>
      <c r="O123" s="10"/>
    </row>
    <row r="124" spans="14:15">
      <c r="N124" s="10"/>
      <c r="O124" s="10"/>
    </row>
    <row r="125" spans="14:15">
      <c r="N125" s="10"/>
      <c r="O125" s="10"/>
    </row>
    <row r="126" spans="14:15">
      <c r="N126" s="10"/>
      <c r="O126" s="10"/>
    </row>
    <row r="127" spans="14:15">
      <c r="N127" s="10"/>
      <c r="O127" s="10"/>
    </row>
    <row r="128" spans="14:15">
      <c r="N128" s="10"/>
      <c r="O128" s="10"/>
    </row>
    <row r="129" spans="14:15">
      <c r="N129" s="10"/>
      <c r="O129" s="10"/>
    </row>
    <row r="130" spans="14:15">
      <c r="N130" s="10"/>
      <c r="O130" s="10"/>
    </row>
    <row r="131" spans="14:15">
      <c r="N131" s="10"/>
      <c r="O131" s="10"/>
    </row>
    <row r="132" spans="14:15">
      <c r="N132" s="10"/>
      <c r="O132" s="10"/>
    </row>
    <row r="133" spans="14:15">
      <c r="N133" s="10"/>
      <c r="O133" s="10"/>
    </row>
    <row r="134" spans="14:15">
      <c r="N134" s="10"/>
      <c r="O134" s="10"/>
    </row>
    <row r="135" spans="14:15">
      <c r="N135" s="10"/>
      <c r="O135" s="10"/>
    </row>
    <row r="136" spans="14:15">
      <c r="N136" s="10"/>
      <c r="O136" s="10"/>
    </row>
    <row r="137" spans="14:15">
      <c r="N137" s="10"/>
      <c r="O137" s="10"/>
    </row>
    <row r="138" spans="14:15">
      <c r="N138" s="10"/>
      <c r="O138" s="10"/>
    </row>
    <row r="139" spans="14:15">
      <c r="N139" s="10"/>
      <c r="O139" s="10"/>
    </row>
    <row r="140" spans="14:15">
      <c r="N140" s="10"/>
      <c r="O140" s="10"/>
    </row>
    <row r="141" spans="14:15">
      <c r="N141" s="10"/>
      <c r="O141" s="10"/>
    </row>
    <row r="142" spans="14:15">
      <c r="N142" s="10"/>
      <c r="O142" s="10"/>
    </row>
    <row r="143" spans="14:15">
      <c r="N143" s="10"/>
      <c r="O143" s="10"/>
    </row>
    <row r="144" spans="14:15">
      <c r="N144" s="10"/>
      <c r="O144" s="10"/>
    </row>
    <row r="145" spans="14:15">
      <c r="N145" s="10"/>
      <c r="O145" s="10"/>
    </row>
    <row r="146" spans="14:15">
      <c r="N146" s="10"/>
      <c r="O146" s="10"/>
    </row>
    <row r="147" spans="14:15">
      <c r="N147" s="10"/>
      <c r="O147" s="10"/>
    </row>
    <row r="148" spans="14:15">
      <c r="N148" s="10"/>
      <c r="O148" s="10"/>
    </row>
    <row r="149" spans="14:15">
      <c r="N149" s="10"/>
      <c r="O149" s="10"/>
    </row>
    <row r="150" spans="14:15">
      <c r="N150" s="10"/>
      <c r="O150" s="10"/>
    </row>
    <row r="151" spans="14:15">
      <c r="N151" s="10"/>
      <c r="O151" s="10"/>
    </row>
    <row r="152" spans="14:15">
      <c r="N152" s="10"/>
      <c r="O152" s="10"/>
    </row>
    <row r="153" spans="14:15">
      <c r="N153" s="10"/>
      <c r="O153" s="10"/>
    </row>
    <row r="154" spans="14:15">
      <c r="N154" s="10"/>
      <c r="O154" s="10"/>
    </row>
    <row r="155" spans="14:15">
      <c r="N155" s="10"/>
      <c r="O155" s="10"/>
    </row>
    <row r="156" spans="14:15">
      <c r="N156" s="10"/>
      <c r="O156" s="10"/>
    </row>
    <row r="157" spans="14:15">
      <c r="N157" s="10"/>
      <c r="O157" s="10"/>
    </row>
    <row r="158" spans="14:15">
      <c r="N158" s="10"/>
      <c r="O158" s="10"/>
    </row>
    <row r="159" spans="14:15">
      <c r="N159" s="10"/>
      <c r="O159" s="10"/>
    </row>
    <row r="160" spans="14:15">
      <c r="N160" s="10"/>
      <c r="O160" s="10"/>
    </row>
    <row r="161" spans="14:15">
      <c r="N161" s="10"/>
      <c r="O161" s="10"/>
    </row>
    <row r="162" spans="14:15">
      <c r="N162" s="10"/>
      <c r="O162" s="10"/>
    </row>
    <row r="163" spans="14:15">
      <c r="N163" s="10"/>
      <c r="O163" s="10"/>
    </row>
    <row r="164" spans="14:15">
      <c r="N164" s="10"/>
      <c r="O164" s="10"/>
    </row>
    <row r="165" spans="14:15">
      <c r="N165" s="10"/>
      <c r="O165" s="10"/>
    </row>
    <row r="166" spans="14:15">
      <c r="N166" s="10"/>
      <c r="O166" s="10"/>
    </row>
    <row r="167" spans="14:15">
      <c r="N167" s="10"/>
      <c r="O167" s="10"/>
    </row>
    <row r="168" spans="14:15">
      <c r="N168" s="10"/>
      <c r="O168" s="10"/>
    </row>
    <row r="169" spans="14:15">
      <c r="N169" s="10"/>
      <c r="O169" s="10"/>
    </row>
    <row r="170" spans="14:15">
      <c r="N170" s="10"/>
      <c r="O170" s="10"/>
    </row>
    <row r="171" spans="14:15">
      <c r="N171" s="10"/>
      <c r="O171" s="10"/>
    </row>
    <row r="172" spans="14:15">
      <c r="N172" s="10"/>
      <c r="O172" s="10"/>
    </row>
    <row r="173" spans="14:15">
      <c r="N173" s="10"/>
      <c r="O173" s="10"/>
    </row>
    <row r="174" spans="14:15">
      <c r="N174" s="10"/>
      <c r="O174" s="10"/>
    </row>
    <row r="175" spans="14:15">
      <c r="N175" s="10"/>
      <c r="O175" s="10"/>
    </row>
    <row r="176" spans="14:15">
      <c r="N176" s="10"/>
      <c r="O176" s="10"/>
    </row>
    <row r="177" spans="14:15">
      <c r="N177" s="10"/>
      <c r="O177" s="10"/>
    </row>
    <row r="178" spans="14:15">
      <c r="N178" s="10"/>
      <c r="O178" s="10"/>
    </row>
    <row r="179" spans="14:15">
      <c r="N179" s="10"/>
      <c r="O179" s="10"/>
    </row>
    <row r="180" spans="14:15">
      <c r="N180" s="10"/>
      <c r="O180" s="10"/>
    </row>
    <row r="181" spans="14:15">
      <c r="N181" s="10"/>
      <c r="O181" s="10"/>
    </row>
    <row r="182" spans="14:15">
      <c r="N182" s="10"/>
      <c r="O182" s="10"/>
    </row>
    <row r="183" spans="14:15">
      <c r="N183" s="10"/>
      <c r="O183" s="10"/>
    </row>
    <row r="184" spans="14:15">
      <c r="N184" s="10"/>
      <c r="O184" s="10"/>
    </row>
    <row r="185" spans="14:15">
      <c r="N185" s="10"/>
      <c r="O185" s="10"/>
    </row>
    <row r="186" spans="14:15">
      <c r="N186" s="10"/>
      <c r="O186" s="10"/>
    </row>
    <row r="187" spans="14:15">
      <c r="N187" s="10"/>
      <c r="O187" s="10"/>
    </row>
    <row r="188" spans="14:15">
      <c r="N188" s="10"/>
      <c r="O188" s="10"/>
    </row>
    <row r="189" spans="14:15">
      <c r="N189" s="10"/>
      <c r="O189" s="10"/>
    </row>
    <row r="190" spans="14:15">
      <c r="N190" s="10"/>
      <c r="O190" s="10"/>
    </row>
    <row r="191" spans="14:15">
      <c r="N191" s="10"/>
      <c r="O191" s="10"/>
    </row>
    <row r="192" spans="14:15">
      <c r="N192" s="10"/>
      <c r="O192" s="10"/>
    </row>
    <row r="193" spans="14:15">
      <c r="N193" s="10"/>
      <c r="O193" s="10"/>
    </row>
    <row r="194" spans="14:15">
      <c r="N194" s="10"/>
      <c r="O194" s="10"/>
    </row>
    <row r="195" spans="14:15">
      <c r="N195" s="10"/>
      <c r="O195" s="10"/>
    </row>
    <row r="196" spans="14:15">
      <c r="N196" s="10"/>
      <c r="O196" s="10"/>
    </row>
    <row r="197" spans="14:15">
      <c r="N197" s="10"/>
      <c r="O197" s="10"/>
    </row>
    <row r="198" spans="14:15">
      <c r="N198" s="10"/>
      <c r="O198" s="10"/>
    </row>
    <row r="199" spans="14:15">
      <c r="N199" s="10"/>
      <c r="O199" s="10"/>
    </row>
    <row r="200" spans="14:15">
      <c r="N200" s="10"/>
      <c r="O200" s="10"/>
    </row>
    <row r="201" spans="14:15">
      <c r="N201" s="10"/>
      <c r="O201" s="10"/>
    </row>
    <row r="202" spans="14:15">
      <c r="N202" s="10"/>
      <c r="O202" s="10"/>
    </row>
    <row r="203" spans="14:15">
      <c r="N203" s="10"/>
      <c r="O203" s="10"/>
    </row>
    <row r="204" spans="14:15">
      <c r="N204" s="10"/>
      <c r="O204" s="10"/>
    </row>
    <row r="205" spans="14:15">
      <c r="N205" s="10"/>
      <c r="O205" s="10"/>
    </row>
    <row r="206" spans="14:15">
      <c r="N206" s="10"/>
      <c r="O206" s="10"/>
    </row>
    <row r="207" spans="14:15">
      <c r="N207" s="10"/>
      <c r="O207" s="10"/>
    </row>
    <row r="208" spans="14:15">
      <c r="N208" s="10"/>
      <c r="O208" s="10"/>
    </row>
    <row r="209" spans="14:15">
      <c r="N209" s="10"/>
      <c r="O209" s="10"/>
    </row>
    <row r="210" spans="14:15">
      <c r="N210" s="10"/>
      <c r="O210" s="10"/>
    </row>
    <row r="211" spans="14:15">
      <c r="N211" s="10"/>
      <c r="O211" s="10"/>
    </row>
    <row r="212" spans="14:15">
      <c r="N212" s="10"/>
      <c r="O212" s="10"/>
    </row>
    <row r="213" spans="14:15">
      <c r="N213" s="10"/>
      <c r="O213" s="10"/>
    </row>
    <row r="214" spans="14:15">
      <c r="N214" s="10"/>
      <c r="O214" s="10"/>
    </row>
    <row r="215" spans="14:15">
      <c r="N215" s="10"/>
      <c r="O215" s="10"/>
    </row>
    <row r="216" spans="14:15">
      <c r="N216" s="10"/>
      <c r="O216" s="10"/>
    </row>
    <row r="217" spans="14:15">
      <c r="N217" s="10"/>
      <c r="O217" s="10"/>
    </row>
    <row r="218" spans="14:15">
      <c r="N218" s="10"/>
      <c r="O218" s="10"/>
    </row>
    <row r="219" spans="14:15">
      <c r="N219" s="10"/>
      <c r="O219" s="10"/>
    </row>
    <row r="220" spans="14:15">
      <c r="N220" s="10"/>
      <c r="O220" s="10"/>
    </row>
    <row r="221" spans="14:15">
      <c r="N221" s="10"/>
      <c r="O221" s="10"/>
    </row>
    <row r="222" spans="14:15">
      <c r="N222" s="10"/>
      <c r="O222" s="10"/>
    </row>
    <row r="223" spans="14:15">
      <c r="N223" s="10"/>
      <c r="O223" s="10"/>
    </row>
    <row r="224" spans="14:15">
      <c r="N224" s="10"/>
      <c r="O224" s="10"/>
    </row>
    <row r="225" spans="14:15">
      <c r="N225" s="10"/>
      <c r="O225" s="10"/>
    </row>
    <row r="226" spans="14:15">
      <c r="N226" s="10"/>
      <c r="O226" s="10"/>
    </row>
    <row r="227" spans="14:15">
      <c r="N227" s="10"/>
      <c r="O227" s="10"/>
    </row>
    <row r="228" spans="14:15">
      <c r="N228" s="10"/>
      <c r="O228" s="10"/>
    </row>
    <row r="229" spans="14:15">
      <c r="N229" s="10"/>
      <c r="O229" s="10"/>
    </row>
    <row r="230" spans="14:15">
      <c r="N230" s="10"/>
      <c r="O230" s="10"/>
    </row>
    <row r="231" spans="14:15">
      <c r="N231" s="10"/>
      <c r="O231" s="10"/>
    </row>
    <row r="232" spans="14:15">
      <c r="N232" s="10"/>
      <c r="O232" s="10"/>
    </row>
    <row r="233" spans="14:15">
      <c r="N233" s="10"/>
      <c r="O233" s="10"/>
    </row>
    <row r="234" spans="14:15">
      <c r="N234" s="10"/>
      <c r="O234" s="10"/>
    </row>
    <row r="235" spans="14:15">
      <c r="N235" s="10"/>
      <c r="O235" s="10"/>
    </row>
    <row r="236" spans="14:15">
      <c r="N236" s="10"/>
      <c r="O236" s="10"/>
    </row>
    <row r="237" spans="14:15">
      <c r="N237" s="10"/>
      <c r="O237" s="10"/>
    </row>
    <row r="238" spans="14:15">
      <c r="N238" s="10"/>
      <c r="O238" s="10"/>
    </row>
    <row r="239" spans="14:15">
      <c r="N239" s="10"/>
      <c r="O239" s="10"/>
    </row>
    <row r="240" spans="14:15">
      <c r="N240" s="10"/>
      <c r="O240" s="10"/>
    </row>
    <row r="241" spans="14:15">
      <c r="N241" s="10"/>
      <c r="O241" s="10"/>
    </row>
    <row r="242" spans="14:15">
      <c r="N242" s="10"/>
      <c r="O242" s="10"/>
    </row>
    <row r="243" spans="14:15">
      <c r="N243" s="10"/>
      <c r="O243" s="10"/>
    </row>
    <row r="244" spans="14:15">
      <c r="N244" s="10"/>
      <c r="O244" s="10"/>
    </row>
    <row r="245" spans="14:15">
      <c r="N245" s="10"/>
      <c r="O245" s="10"/>
    </row>
    <row r="246" spans="14:15">
      <c r="N246" s="10"/>
      <c r="O246" s="10"/>
    </row>
    <row r="247" spans="14:15">
      <c r="N247" s="10"/>
      <c r="O247" s="10"/>
    </row>
    <row r="248" spans="14:15">
      <c r="N248" s="10"/>
      <c r="O248" s="10"/>
    </row>
    <row r="249" spans="14:15">
      <c r="N249" s="10"/>
      <c r="O249" s="10"/>
    </row>
    <row r="250" spans="14:15">
      <c r="N250" s="10"/>
      <c r="O250" s="10"/>
    </row>
    <row r="251" spans="14:15">
      <c r="N251" s="10"/>
      <c r="O251" s="10"/>
    </row>
    <row r="252" spans="14:15">
      <c r="N252" s="10"/>
      <c r="O252" s="10"/>
    </row>
    <row r="253" spans="14:15">
      <c r="N253" s="10"/>
      <c r="O253" s="10"/>
    </row>
    <row r="254" spans="14:15">
      <c r="N254" s="10"/>
      <c r="O254" s="10"/>
    </row>
    <row r="255" spans="14:15">
      <c r="N255" s="10"/>
      <c r="O255" s="10"/>
    </row>
    <row r="256" spans="14:15">
      <c r="N256" s="10"/>
      <c r="O256" s="10"/>
    </row>
    <row r="257" spans="14:15">
      <c r="N257" s="10"/>
      <c r="O257" s="10"/>
    </row>
    <row r="258" spans="14:15">
      <c r="N258" s="10"/>
      <c r="O258" s="10"/>
    </row>
    <row r="259" spans="14:15">
      <c r="N259" s="10"/>
      <c r="O259" s="10"/>
    </row>
    <row r="260" spans="14:15">
      <c r="N260" s="10"/>
      <c r="O260" s="10"/>
    </row>
    <row r="261" spans="14:15">
      <c r="N261" s="10"/>
      <c r="O261" s="10"/>
    </row>
    <row r="262" spans="14:15">
      <c r="N262" s="10"/>
      <c r="O262" s="10"/>
    </row>
    <row r="263" spans="14:15">
      <c r="N263" s="10"/>
      <c r="O263" s="10"/>
    </row>
    <row r="264" spans="14:15">
      <c r="N264" s="10"/>
      <c r="O264" s="10"/>
    </row>
    <row r="265" spans="14:15">
      <c r="N265" s="10"/>
      <c r="O265" s="10"/>
    </row>
    <row r="266" spans="14:15">
      <c r="N266" s="10"/>
      <c r="O266" s="10"/>
    </row>
    <row r="267" spans="14:15">
      <c r="N267" s="10"/>
      <c r="O267" s="10"/>
    </row>
    <row r="268" spans="14:15">
      <c r="N268" s="10"/>
      <c r="O268" s="10"/>
    </row>
    <row r="269" spans="14:15">
      <c r="N269" s="10"/>
      <c r="O269" s="10"/>
    </row>
    <row r="270" spans="14:15">
      <c r="N270" s="10"/>
      <c r="O270" s="10"/>
    </row>
    <row r="271" spans="14:15">
      <c r="N271" s="10"/>
      <c r="O271" s="10"/>
    </row>
    <row r="272" spans="14:15">
      <c r="N272" s="10"/>
      <c r="O272" s="10"/>
    </row>
    <row r="273" spans="14:15">
      <c r="N273" s="10"/>
      <c r="O273" s="10"/>
    </row>
    <row r="274" spans="14:15">
      <c r="N274" s="10"/>
      <c r="O274" s="10"/>
    </row>
    <row r="275" spans="14:15">
      <c r="N275" s="10"/>
      <c r="O275" s="10"/>
    </row>
    <row r="276" spans="14:15">
      <c r="N276" s="10"/>
      <c r="O276" s="10"/>
    </row>
    <row r="277" spans="14:15">
      <c r="N277" s="10"/>
      <c r="O277" s="10"/>
    </row>
    <row r="278" spans="14:15">
      <c r="N278" s="10"/>
      <c r="O278" s="10"/>
    </row>
    <row r="279" spans="14:15">
      <c r="N279" s="10"/>
      <c r="O279" s="10"/>
    </row>
    <row r="280" spans="14:15">
      <c r="N280" s="10"/>
      <c r="O280" s="10"/>
    </row>
    <row r="281" spans="14:15">
      <c r="N281" s="10"/>
      <c r="O281" s="10"/>
    </row>
    <row r="282" spans="14:15">
      <c r="N282" s="10"/>
      <c r="O282" s="10"/>
    </row>
    <row r="283" spans="14:15">
      <c r="N283" s="10"/>
      <c r="O283" s="10"/>
    </row>
    <row r="284" spans="14:15">
      <c r="N284" s="10"/>
      <c r="O284" s="10"/>
    </row>
    <row r="285" spans="14:15">
      <c r="N285" s="10"/>
      <c r="O285" s="10"/>
    </row>
    <row r="286" spans="14:15">
      <c r="N286" s="10"/>
      <c r="O286" s="10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6" priority="9" operator="containsText" text="YES">
      <formula>NOT(ISERROR(SEARCH("YES",L3)))</formula>
    </cfRule>
  </conditionalFormatting>
  <conditionalFormatting sqref="G6">
    <cfRule type="cellIs" dxfId="5" priority="10" operator="greaterThan">
      <formula>$N$4</formula>
    </cfRule>
  </conditionalFormatting>
  <conditionalFormatting sqref="M6">
    <cfRule type="containsText" dxfId="4" priority="8" operator="containsText" text="YES">
      <formula>NOT(ISERROR(SEARCH("YES",M6)))</formula>
    </cfRule>
  </conditionalFormatting>
  <conditionalFormatting sqref="O29">
    <cfRule type="containsText" dxfId="3" priority="6" operator="containsText" text="YES">
      <formula>NOT(ISERROR(SEARCH("YES",O29)))</formula>
    </cfRule>
  </conditionalFormatting>
  <conditionalFormatting sqref="G7:G31">
    <cfRule type="cellIs" dxfId="2" priority="3" operator="greaterThan">
      <formula>$N$4</formula>
    </cfRule>
  </conditionalFormatting>
  <conditionalFormatting sqref="M7:M31">
    <cfRule type="containsText" dxfId="1" priority="2" operator="containsText" text="YES">
      <formula>NOT(ISERROR(SEARCH("YES",M7)))</formula>
    </cfRule>
  </conditionalFormatting>
  <conditionalFormatting sqref="N7:N31">
    <cfRule type="containsText" dxfId="0" priority="1" operator="containsText" text="YES">
      <formula>NOT(ISERROR(SEARCH("YES",N7)))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56" t="s">
        <v>16</v>
      </c>
      <c r="C3" s="56"/>
      <c r="D3" s="56"/>
      <c r="E3" s="56"/>
      <c r="F3" s="56"/>
      <c r="G3" s="56"/>
      <c r="H3" s="56"/>
      <c r="I3" s="56"/>
      <c r="J3" s="56"/>
      <c r="K3" s="56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30</v>
      </c>
      <c r="M4" s="16">
        <f>(L4*0.5)</f>
        <v>15</v>
      </c>
      <c r="N4" s="42">
        <f>(L4*0.85)</f>
        <v>25.5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6" t="s">
        <v>10</v>
      </c>
      <c r="I5" s="8" t="s">
        <v>14</v>
      </c>
      <c r="J5" s="7" t="s">
        <v>15</v>
      </c>
      <c r="K5" s="8" t="s">
        <v>11</v>
      </c>
      <c r="L5" s="7" t="s">
        <v>18</v>
      </c>
      <c r="M5" s="7" t="s">
        <v>17</v>
      </c>
      <c r="N5" s="7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46"/>
      <c r="L6" s="45"/>
      <c r="M6" s="45" t="str">
        <f>IF(G6&gt;14,"Yes"," ")</f>
        <v xml:space="preserve"> </v>
      </c>
      <c r="N6" s="45" t="str">
        <f>IF(G6&gt;25,"Yes","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46"/>
      <c r="L7" s="45"/>
      <c r="M7" s="45" t="str">
        <f t="shared" ref="M7:M31" si="1">IF(G7&gt;14,"Yes"," ")</f>
        <v xml:space="preserve"> </v>
      </c>
      <c r="N7" s="45" t="str">
        <f t="shared" ref="N7:N31" si="2">IF(G7&gt;25,"Yes","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46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46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46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46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46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46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46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46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46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46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46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46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46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46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46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46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46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46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46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46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46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46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46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46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74" priority="11" operator="containsText" text="YES">
      <formula>NOT(ISERROR(SEARCH("YES",L3)))</formula>
    </cfRule>
  </conditionalFormatting>
  <conditionalFormatting sqref="G6">
    <cfRule type="cellIs" dxfId="73" priority="12" operator="greaterThan">
      <formula>$N$4</formula>
    </cfRule>
  </conditionalFormatting>
  <conditionalFormatting sqref="M6">
    <cfRule type="containsText" dxfId="72" priority="7" operator="containsText" text="YES">
      <formula>NOT(ISERROR(SEARCH("YES",M6)))</formula>
    </cfRule>
  </conditionalFormatting>
  <conditionalFormatting sqref="O29">
    <cfRule type="containsText" dxfId="71" priority="4" operator="containsText" text="YES">
      <formula>NOT(ISERROR(SEARCH("YES",O29)))</formula>
    </cfRule>
  </conditionalFormatting>
  <conditionalFormatting sqref="M7:M31">
    <cfRule type="containsText" dxfId="70" priority="3" operator="containsText" text="YES">
      <formula>NOT(ISERROR(SEARCH("YES",M7)))</formula>
    </cfRule>
  </conditionalFormatting>
  <conditionalFormatting sqref="N7:N31">
    <cfRule type="containsText" dxfId="69" priority="2" operator="containsText" text="YES">
      <formula>NOT(ISERROR(SEARCH("YES",N7)))</formula>
    </cfRule>
  </conditionalFormatting>
  <conditionalFormatting sqref="G7:G31">
    <cfRule type="cellIs" dxfId="68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31"/>
  <sheetViews>
    <sheetView zoomScaleNormal="100" workbookViewId="0">
      <selection activeCell="N6" sqref="N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0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42</v>
      </c>
      <c r="M4" s="16">
        <f>(L4*0.5)</f>
        <v>21</v>
      </c>
      <c r="N4" s="42">
        <f>(L4*0.85)</f>
        <v>35.699999999999996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36" t="s">
        <v>9</v>
      </c>
      <c r="H5" s="37" t="s">
        <v>10</v>
      </c>
      <c r="I5" s="38" t="s">
        <v>14</v>
      </c>
      <c r="J5" s="39" t="s">
        <v>15</v>
      </c>
      <c r="K5" s="38" t="s">
        <v>11</v>
      </c>
      <c r="L5" s="39" t="s">
        <v>18</v>
      </c>
      <c r="M5" s="39" t="s">
        <v>17</v>
      </c>
      <c r="N5" s="39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49"/>
      <c r="L6" s="45"/>
      <c r="M6" s="45" t="str">
        <f>IF(G6&gt;20,"Yes"," ")</f>
        <v xml:space="preserve"> </v>
      </c>
      <c r="N6" s="45" t="str">
        <f>IF(G6&gt;35,"Yes","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49"/>
      <c r="L7" s="45"/>
      <c r="M7" s="45" t="str">
        <f t="shared" ref="M7:M31" si="1">IF(G7&gt;20,"Yes"," ")</f>
        <v xml:space="preserve"> </v>
      </c>
      <c r="N7" s="45" t="str">
        <f t="shared" ref="N7:N31" si="2">IF(G7&gt;35,"Yes","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49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49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49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49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49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49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49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49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49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49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49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49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49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49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49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49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49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49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49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49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49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49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49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49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67" priority="9" operator="containsText" text="YES">
      <formula>NOT(ISERROR(SEARCH("YES",L3)))</formula>
    </cfRule>
  </conditionalFormatting>
  <conditionalFormatting sqref="G6">
    <cfRule type="cellIs" dxfId="66" priority="10" operator="greaterThan">
      <formula>$N$4</formula>
    </cfRule>
  </conditionalFormatting>
  <conditionalFormatting sqref="O29">
    <cfRule type="containsText" dxfId="65" priority="7" operator="containsText" text="YES">
      <formula>NOT(ISERROR(SEARCH("YES",O29)))</formula>
    </cfRule>
  </conditionalFormatting>
  <conditionalFormatting sqref="M6">
    <cfRule type="containsText" dxfId="64" priority="6" operator="containsText" text="YES">
      <formula>NOT(ISERROR(SEARCH("YES",M6)))</formula>
    </cfRule>
  </conditionalFormatting>
  <conditionalFormatting sqref="N7:N31">
    <cfRule type="containsText" dxfId="63" priority="3" operator="containsText" text="YES">
      <formula>NOT(ISERROR(SEARCH("YES",N7)))</formula>
    </cfRule>
  </conditionalFormatting>
  <conditionalFormatting sqref="M7:M31">
    <cfRule type="containsText" dxfId="62" priority="2" operator="containsText" text="YES">
      <formula>NOT(ISERROR(SEARCH("YES",M7)))</formula>
    </cfRule>
  </conditionalFormatting>
  <conditionalFormatting sqref="G7:G31">
    <cfRule type="cellIs" dxfId="61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0" t="s">
        <v>20</v>
      </c>
      <c r="C3" s="60"/>
      <c r="D3" s="60"/>
      <c r="E3" s="60"/>
      <c r="F3" s="60"/>
      <c r="G3" s="60"/>
      <c r="H3" s="60"/>
      <c r="I3" s="60"/>
      <c r="J3" s="60"/>
      <c r="K3" s="60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30</v>
      </c>
      <c r="M4" s="16">
        <f>(L4*0.5)</f>
        <v>15</v>
      </c>
      <c r="N4" s="42">
        <f>(L4*0.85)</f>
        <v>25.5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17" t="s">
        <v>9</v>
      </c>
      <c r="H5" s="18" t="s">
        <v>10</v>
      </c>
      <c r="I5" s="19" t="s">
        <v>14</v>
      </c>
      <c r="J5" s="20" t="s">
        <v>15</v>
      </c>
      <c r="K5" s="19" t="s">
        <v>11</v>
      </c>
      <c r="L5" s="20" t="s">
        <v>18</v>
      </c>
      <c r="M5" s="20" t="s">
        <v>17</v>
      </c>
      <c r="N5" s="20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49"/>
      <c r="L6" s="45"/>
      <c r="M6" s="45" t="str">
        <f>IF(G6&gt;14,"Yes"," ")</f>
        <v xml:space="preserve"> </v>
      </c>
      <c r="N6" s="45" t="str">
        <f>IF(G6&gt;25,"Yes","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49"/>
      <c r="L7" s="45"/>
      <c r="M7" s="45" t="str">
        <f t="shared" ref="M7:M31" si="1">IF(G7&gt;14,"Yes"," ")</f>
        <v xml:space="preserve"> </v>
      </c>
      <c r="N7" s="45" t="str">
        <f t="shared" ref="N7:N31" si="2">IF(G7&gt;25,"Yes","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49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49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49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49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49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49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49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49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49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49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49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49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49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49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49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49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49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49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49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49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49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49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49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49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A2:N2"/>
    <mergeCell ref="B3:K3"/>
    <mergeCell ref="B4:K4"/>
    <mergeCell ref="A1:N1"/>
  </mergeCells>
  <conditionalFormatting sqref="P3 L3:L4 M4:M5 N6 O5:O28 O30:O31">
    <cfRule type="containsText" dxfId="60" priority="11" operator="containsText" text="YES">
      <formula>NOT(ISERROR(SEARCH("YES",L3)))</formula>
    </cfRule>
  </conditionalFormatting>
  <conditionalFormatting sqref="G6">
    <cfRule type="cellIs" dxfId="59" priority="12" operator="greaterThan">
      <formula>$N$4</formula>
    </cfRule>
  </conditionalFormatting>
  <conditionalFormatting sqref="M6">
    <cfRule type="containsText" dxfId="58" priority="7" operator="containsText" text="YES">
      <formula>NOT(ISERROR(SEARCH("YES",M6)))</formula>
    </cfRule>
  </conditionalFormatting>
  <conditionalFormatting sqref="O29">
    <cfRule type="containsText" dxfId="57" priority="4" operator="containsText" text="YES">
      <formula>NOT(ISERROR(SEARCH("YES",O29)))</formula>
    </cfRule>
  </conditionalFormatting>
  <conditionalFormatting sqref="N7:N31">
    <cfRule type="containsText" dxfId="56" priority="3" operator="containsText" text="YES">
      <formula>NOT(ISERROR(SEARCH("YES",N7)))</formula>
    </cfRule>
  </conditionalFormatting>
  <conditionalFormatting sqref="M7:M31">
    <cfRule type="containsText" dxfId="55" priority="2" operator="containsText" text="YES">
      <formula>NOT(ISERROR(SEARCH("YES",M7)))</formula>
    </cfRule>
  </conditionalFormatting>
  <conditionalFormatting sqref="G7:G31">
    <cfRule type="cellIs" dxfId="54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R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8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8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8" ht="33" customHeight="1">
      <c r="A3" s="14" t="s">
        <v>0</v>
      </c>
      <c r="B3" s="61" t="s">
        <v>22</v>
      </c>
      <c r="C3" s="61"/>
      <c r="D3" s="61"/>
      <c r="E3" s="61"/>
      <c r="F3" s="61"/>
      <c r="G3" s="61"/>
      <c r="H3" s="61"/>
      <c r="I3" s="61"/>
      <c r="J3" s="61"/>
      <c r="K3" s="61"/>
      <c r="L3" s="15">
        <v>1</v>
      </c>
      <c r="M3" s="13" t="s">
        <v>2</v>
      </c>
      <c r="N3" s="13" t="s">
        <v>1</v>
      </c>
      <c r="O3" s="10"/>
      <c r="P3" s="1"/>
    </row>
    <row r="4" spans="1:18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42</v>
      </c>
      <c r="M4" s="16">
        <f>(L4*0.5)</f>
        <v>21</v>
      </c>
      <c r="N4" s="42">
        <f>(L4*0.85)</f>
        <v>35.699999999999996</v>
      </c>
      <c r="O4" s="10"/>
      <c r="P4" s="41"/>
      <c r="R4" s="40"/>
    </row>
    <row r="5" spans="1:18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28" t="s">
        <v>9</v>
      </c>
      <c r="H5" s="29" t="s">
        <v>10</v>
      </c>
      <c r="I5" s="30" t="s">
        <v>14</v>
      </c>
      <c r="J5" s="31" t="s">
        <v>15</v>
      </c>
      <c r="K5" s="30" t="s">
        <v>11</v>
      </c>
      <c r="L5" s="31" t="s">
        <v>18</v>
      </c>
      <c r="M5" s="31" t="s">
        <v>17</v>
      </c>
      <c r="N5" s="31" t="s">
        <v>12</v>
      </c>
      <c r="O5" s="11"/>
    </row>
    <row r="6" spans="1:18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50"/>
      <c r="L6" s="45"/>
      <c r="M6" s="45" t="str">
        <f>IF(G6&gt;20,"Yes"," ")</f>
        <v xml:space="preserve"> </v>
      </c>
      <c r="N6" s="45" t="str">
        <f>IF(G6&gt;35,"Yes"," ")</f>
        <v xml:space="preserve"> </v>
      </c>
      <c r="O6" s="3"/>
      <c r="P6" s="2"/>
    </row>
    <row r="7" spans="1:18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0"/>
      <c r="L7" s="45"/>
      <c r="M7" s="45" t="str">
        <f t="shared" ref="M7:M31" si="1">IF(G7&gt;20,"Yes"," ")</f>
        <v xml:space="preserve"> </v>
      </c>
      <c r="N7" s="45" t="str">
        <f t="shared" ref="N7:N31" si="2">IF(G7&gt;35,"Yes"," ")</f>
        <v xml:space="preserve"> </v>
      </c>
      <c r="O7" s="3"/>
      <c r="P7" s="2"/>
    </row>
    <row r="8" spans="1:18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50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8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0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8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0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8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0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8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0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8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0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8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0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8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0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8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0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0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0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0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0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0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0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0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0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0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0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0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0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0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0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0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53" priority="7" operator="containsText" text="YES">
      <formula>NOT(ISERROR(SEARCH("YES",L3)))</formula>
    </cfRule>
  </conditionalFormatting>
  <conditionalFormatting sqref="G6">
    <cfRule type="cellIs" dxfId="52" priority="8" operator="greaterThan">
      <formula>$N$4</formula>
    </cfRule>
  </conditionalFormatting>
  <conditionalFormatting sqref="O29">
    <cfRule type="containsText" dxfId="51" priority="5" operator="containsText" text="YES">
      <formula>NOT(ISERROR(SEARCH("YES",O29)))</formula>
    </cfRule>
  </conditionalFormatting>
  <conditionalFormatting sqref="M6">
    <cfRule type="containsText" dxfId="50" priority="4" operator="containsText" text="YES">
      <formula>NOT(ISERROR(SEARCH("YES",M6)))</formula>
    </cfRule>
  </conditionalFormatting>
  <conditionalFormatting sqref="N7:N31">
    <cfRule type="containsText" dxfId="49" priority="3" operator="containsText" text="YES">
      <formula>NOT(ISERROR(SEARCH("YES",N7)))</formula>
    </cfRule>
  </conditionalFormatting>
  <conditionalFormatting sqref="M7:M31">
    <cfRule type="containsText" dxfId="48" priority="2" operator="containsText" text="YES">
      <formula>NOT(ISERROR(SEARCH("YES",M7)))</formula>
    </cfRule>
  </conditionalFormatting>
  <conditionalFormatting sqref="G7:G31">
    <cfRule type="cellIs" dxfId="47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16</v>
      </c>
      <c r="M4" s="16">
        <f>(L4*0.5)</f>
        <v>8</v>
      </c>
      <c r="N4" s="42">
        <f>(L4*0.85)</f>
        <v>13.6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28" t="s">
        <v>9</v>
      </c>
      <c r="H5" s="29" t="s">
        <v>10</v>
      </c>
      <c r="I5" s="30" t="s">
        <v>14</v>
      </c>
      <c r="J5" s="31" t="s">
        <v>15</v>
      </c>
      <c r="K5" s="30" t="s">
        <v>11</v>
      </c>
      <c r="L5" s="31" t="s">
        <v>18</v>
      </c>
      <c r="M5" s="31" t="s">
        <v>17</v>
      </c>
      <c r="N5" s="31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50"/>
      <c r="L6" s="45"/>
      <c r="M6" s="45" t="str">
        <f>IF(G6&gt;7,"Yes"," ")</f>
        <v xml:space="preserve"> </v>
      </c>
      <c r="N6" s="45" t="str">
        <f>IF(G6&gt;13,"Yes","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0"/>
      <c r="L7" s="45"/>
      <c r="M7" s="45" t="str">
        <f t="shared" ref="M7:M31" si="1">IF(G7&gt;7,"Yes"," ")</f>
        <v xml:space="preserve"> </v>
      </c>
      <c r="N7" s="45" t="str">
        <f t="shared" ref="N7:N31" si="2">IF(G7&gt;13,"Yes","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50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0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0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0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0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0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0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0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0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0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0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0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0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0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0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0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0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0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0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0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0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0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0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0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46" priority="9" operator="containsText" text="YES">
      <formula>NOT(ISERROR(SEARCH("YES",L3)))</formula>
    </cfRule>
  </conditionalFormatting>
  <conditionalFormatting sqref="G6">
    <cfRule type="cellIs" dxfId="45" priority="10" operator="greaterThan">
      <formula>$N$4</formula>
    </cfRule>
  </conditionalFormatting>
  <conditionalFormatting sqref="M6:M31">
    <cfRule type="containsText" dxfId="44" priority="8" operator="containsText" text="YES">
      <formula>NOT(ISERROR(SEARCH("YES",M6)))</formula>
    </cfRule>
  </conditionalFormatting>
  <conditionalFormatting sqref="O29">
    <cfRule type="containsText" dxfId="43" priority="6" operator="containsText" text="YES">
      <formula>NOT(ISERROR(SEARCH("YES",O29)))</formula>
    </cfRule>
  </conditionalFormatting>
  <conditionalFormatting sqref="N7:N31">
    <cfRule type="containsText" dxfId="42" priority="2" operator="containsText" text="YES">
      <formula>NOT(ISERROR(SEARCH("YES",N7)))</formula>
    </cfRule>
  </conditionalFormatting>
  <conditionalFormatting sqref="G7:G31">
    <cfRule type="cellIs" dxfId="41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2" t="s">
        <v>23</v>
      </c>
      <c r="C3" s="62"/>
      <c r="D3" s="62"/>
      <c r="E3" s="62"/>
      <c r="F3" s="62"/>
      <c r="G3" s="62"/>
      <c r="H3" s="62"/>
      <c r="I3" s="62"/>
      <c r="J3" s="62"/>
      <c r="K3" s="62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42</v>
      </c>
      <c r="M4" s="16">
        <f>(L4*0.5)</f>
        <v>21</v>
      </c>
      <c r="N4" s="42">
        <f>(L4*0.85)</f>
        <v>35.699999999999996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32" t="s">
        <v>9</v>
      </c>
      <c r="H5" s="33" t="s">
        <v>10</v>
      </c>
      <c r="I5" s="34" t="s">
        <v>14</v>
      </c>
      <c r="J5" s="35" t="s">
        <v>15</v>
      </c>
      <c r="K5" s="34" t="s">
        <v>11</v>
      </c>
      <c r="L5" s="35" t="s">
        <v>18</v>
      </c>
      <c r="M5" s="35" t="s">
        <v>17</v>
      </c>
      <c r="N5" s="35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51"/>
      <c r="L6" s="45"/>
      <c r="M6" s="45" t="str">
        <f>IF(G6&gt;20,"Yes"," ")</f>
        <v xml:space="preserve"> </v>
      </c>
      <c r="N6" s="45" t="str">
        <f>IF(G6&gt;35,"Yes","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1"/>
      <c r="L7" s="45"/>
      <c r="M7" s="45" t="str">
        <f t="shared" ref="M7:M31" si="1">IF(G7&gt;20,"Yes"," ")</f>
        <v xml:space="preserve"> </v>
      </c>
      <c r="N7" s="45" t="str">
        <f t="shared" ref="N7:N31" si="2">IF(G7&gt;35,"Yes","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51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1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1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1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1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1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1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1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1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1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1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1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1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1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1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1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1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1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1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1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1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1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1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1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40" priority="7" operator="containsText" text="YES">
      <formula>NOT(ISERROR(SEARCH("YES",L3)))</formula>
    </cfRule>
  </conditionalFormatting>
  <conditionalFormatting sqref="G6">
    <cfRule type="cellIs" dxfId="39" priority="8" operator="greaterThan">
      <formula>$N$4</formula>
    </cfRule>
  </conditionalFormatting>
  <conditionalFormatting sqref="O29">
    <cfRule type="containsText" dxfId="38" priority="5" operator="containsText" text="YES">
      <formula>NOT(ISERROR(SEARCH("YES",O29)))</formula>
    </cfRule>
  </conditionalFormatting>
  <conditionalFormatting sqref="M6">
    <cfRule type="containsText" dxfId="37" priority="4" operator="containsText" text="YES">
      <formula>NOT(ISERROR(SEARCH("YES",M6)))</formula>
    </cfRule>
  </conditionalFormatting>
  <conditionalFormatting sqref="N7:N31">
    <cfRule type="containsText" dxfId="36" priority="3" operator="containsText" text="YES">
      <formula>NOT(ISERROR(SEARCH("YES",N7)))</formula>
    </cfRule>
  </conditionalFormatting>
  <conditionalFormatting sqref="M7:M31">
    <cfRule type="containsText" dxfId="35" priority="2" operator="containsText" text="YES">
      <formula>NOT(ISERROR(SEARCH("YES",M7)))</formula>
    </cfRule>
  </conditionalFormatting>
  <conditionalFormatting sqref="G7:G31">
    <cfRule type="cellIs" dxfId="34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2" t="s">
        <v>27</v>
      </c>
      <c r="C3" s="60"/>
      <c r="D3" s="60"/>
      <c r="E3" s="60"/>
      <c r="F3" s="60"/>
      <c r="G3" s="60"/>
      <c r="H3" s="60"/>
      <c r="I3" s="60"/>
      <c r="J3" s="60"/>
      <c r="K3" s="60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17</v>
      </c>
      <c r="M4" s="43">
        <f>(L4*0.5)</f>
        <v>8.5</v>
      </c>
      <c r="N4" s="42">
        <f>(L4*0.85)</f>
        <v>14.45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32" t="s">
        <v>9</v>
      </c>
      <c r="H5" s="33" t="s">
        <v>10</v>
      </c>
      <c r="I5" s="34" t="s">
        <v>14</v>
      </c>
      <c r="J5" s="35" t="s">
        <v>15</v>
      </c>
      <c r="K5" s="34" t="s">
        <v>11</v>
      </c>
      <c r="L5" s="35" t="s">
        <v>18</v>
      </c>
      <c r="M5" s="35" t="s">
        <v>17</v>
      </c>
      <c r="N5" s="35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51"/>
      <c r="L6" s="45"/>
      <c r="M6" s="45" t="str">
        <f>IF(G6&gt;8,"Yes"," ")</f>
        <v xml:space="preserve"> </v>
      </c>
      <c r="N6" s="45" t="str">
        <f>IF(G6&gt;13,"Yes","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1"/>
      <c r="L7" s="45"/>
      <c r="M7" s="45" t="str">
        <f t="shared" ref="M7:M31" si="1">IF(G7&gt;8,"Yes"," ")</f>
        <v xml:space="preserve"> </v>
      </c>
      <c r="N7" s="45" t="str">
        <f t="shared" ref="N7:N31" si="2">IF(G7&gt;13,"Yes","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51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1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1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1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1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1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1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1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1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1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1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1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1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1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1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1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1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1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1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1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1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1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1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1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33" priority="9" operator="containsText" text="YES">
      <formula>NOT(ISERROR(SEARCH("YES",L3)))</formula>
    </cfRule>
  </conditionalFormatting>
  <conditionalFormatting sqref="G6">
    <cfRule type="cellIs" dxfId="32" priority="10" operator="greaterThan">
      <formula>$N$4</formula>
    </cfRule>
  </conditionalFormatting>
  <conditionalFormatting sqref="M6:M31">
    <cfRule type="containsText" dxfId="31" priority="8" operator="containsText" text="YES">
      <formula>NOT(ISERROR(SEARCH("YES",M6)))</formula>
    </cfRule>
  </conditionalFormatting>
  <conditionalFormatting sqref="O29">
    <cfRule type="containsText" dxfId="30" priority="6" operator="containsText" text="YES">
      <formula>NOT(ISERROR(SEARCH("YES",O29)))</formula>
    </cfRule>
  </conditionalFormatting>
  <conditionalFormatting sqref="N7:N31">
    <cfRule type="containsText" dxfId="29" priority="2" operator="containsText" text="YES">
      <formula>NOT(ISERROR(SEARCH("YES",N7)))</formula>
    </cfRule>
  </conditionalFormatting>
  <conditionalFormatting sqref="G7:G31">
    <cfRule type="cellIs" dxfId="28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</sheetPr>
  <dimension ref="A1:P31"/>
  <sheetViews>
    <sheetView zoomScaleNormal="100" workbookViewId="0">
      <selection activeCell="A6" sqref="A6"/>
    </sheetView>
  </sheetViews>
  <sheetFormatPr defaultRowHeight="15"/>
  <cols>
    <col min="1" max="1" width="9.7109375" customWidth="1"/>
    <col min="2" max="3" width="15.28515625" customWidth="1"/>
    <col min="8" max="8" width="7.7109375" customWidth="1"/>
    <col min="9" max="9" width="9.5703125" customWidth="1"/>
    <col min="10" max="10" width="9.85546875" customWidth="1"/>
    <col min="11" max="11" width="7.28515625" customWidth="1"/>
    <col min="13" max="13" width="8.28515625" customWidth="1"/>
    <col min="15" max="15" width="8.85546875" style="12"/>
  </cols>
  <sheetData>
    <row r="1" spans="1:16" s="44" customFormat="1" ht="18.75">
      <c r="A1" s="57" t="s">
        <v>30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</row>
    <row r="2" spans="1:16" ht="34.9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0"/>
    </row>
    <row r="3" spans="1:16" ht="33" customHeight="1">
      <c r="A3" s="14" t="s">
        <v>0</v>
      </c>
      <c r="B3" s="63" t="s">
        <v>24</v>
      </c>
      <c r="C3" s="63"/>
      <c r="D3" s="63"/>
      <c r="E3" s="63"/>
      <c r="F3" s="63"/>
      <c r="G3" s="63"/>
      <c r="H3" s="63"/>
      <c r="I3" s="63"/>
      <c r="J3" s="63"/>
      <c r="K3" s="63"/>
      <c r="L3" s="15">
        <v>1</v>
      </c>
      <c r="M3" s="13" t="s">
        <v>2</v>
      </c>
      <c r="N3" s="13" t="s">
        <v>1</v>
      </c>
      <c r="O3" s="10"/>
      <c r="P3" s="1"/>
    </row>
    <row r="4" spans="1:16" ht="18.75">
      <c r="A4" s="16">
        <f>COUNTIF(B6:B26,"*")</f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6">
        <v>36</v>
      </c>
      <c r="M4" s="16">
        <f>(L4*0.5)</f>
        <v>18</v>
      </c>
      <c r="N4" s="42">
        <f>(L4*0.85)</f>
        <v>30.599999999999998</v>
      </c>
      <c r="O4" s="10"/>
      <c r="P4" s="2"/>
    </row>
    <row r="5" spans="1:16" ht="38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25" t="s">
        <v>9</v>
      </c>
      <c r="H5" s="26" t="s">
        <v>10</v>
      </c>
      <c r="I5" s="9" t="s">
        <v>14</v>
      </c>
      <c r="J5" s="27" t="s">
        <v>15</v>
      </c>
      <c r="K5" s="9" t="s">
        <v>11</v>
      </c>
      <c r="L5" s="27" t="s">
        <v>18</v>
      </c>
      <c r="M5" s="27" t="s">
        <v>17</v>
      </c>
      <c r="N5" s="27" t="s">
        <v>12</v>
      </c>
      <c r="O5" s="11"/>
    </row>
    <row r="6" spans="1:16">
      <c r="A6" s="47"/>
      <c r="B6" s="13"/>
      <c r="C6" s="13"/>
      <c r="D6" s="45"/>
      <c r="E6" s="45"/>
      <c r="F6" s="45"/>
      <c r="G6" s="48">
        <f>SUM(D6:F6)</f>
        <v>0</v>
      </c>
      <c r="H6" s="45"/>
      <c r="I6" s="45"/>
      <c r="J6" s="45"/>
      <c r="K6" s="52"/>
      <c r="L6" s="45"/>
      <c r="M6" s="45" t="str">
        <f>IF(G6&gt;17,"Yes"," ")</f>
        <v xml:space="preserve"> </v>
      </c>
      <c r="N6" s="45" t="str">
        <f>IF(G6&gt;30,"Yes"," ")</f>
        <v xml:space="preserve"> </v>
      </c>
      <c r="O6" s="3"/>
      <c r="P6" s="2"/>
    </row>
    <row r="7" spans="1:16">
      <c r="A7" s="47"/>
      <c r="B7" s="13"/>
      <c r="C7" s="13"/>
      <c r="D7" s="45"/>
      <c r="E7" s="45"/>
      <c r="F7" s="45"/>
      <c r="G7" s="48">
        <f t="shared" ref="G7:G31" si="0">SUM(D7:F7)</f>
        <v>0</v>
      </c>
      <c r="H7" s="45"/>
      <c r="I7" s="45"/>
      <c r="J7" s="45"/>
      <c r="K7" s="52"/>
      <c r="L7" s="45"/>
      <c r="M7" s="45" t="str">
        <f t="shared" ref="M7:M31" si="1">IF(G7&gt;17,"Yes"," ")</f>
        <v xml:space="preserve"> </v>
      </c>
      <c r="N7" s="45" t="str">
        <f t="shared" ref="N7:N31" si="2">IF(G7&gt;30,"Yes"," ")</f>
        <v xml:space="preserve"> </v>
      </c>
      <c r="O7" s="3"/>
      <c r="P7" s="2"/>
    </row>
    <row r="8" spans="1:16">
      <c r="A8" s="47"/>
      <c r="B8" s="13"/>
      <c r="C8" s="13"/>
      <c r="D8" s="45"/>
      <c r="E8" s="45"/>
      <c r="F8" s="45"/>
      <c r="G8" s="48">
        <f t="shared" si="0"/>
        <v>0</v>
      </c>
      <c r="H8" s="45"/>
      <c r="I8" s="45"/>
      <c r="J8" s="45"/>
      <c r="K8" s="52"/>
      <c r="L8" s="45"/>
      <c r="M8" s="45" t="str">
        <f t="shared" si="1"/>
        <v xml:space="preserve"> </v>
      </c>
      <c r="N8" s="45" t="str">
        <f t="shared" si="2"/>
        <v xml:space="preserve"> </v>
      </c>
      <c r="O8" s="3"/>
      <c r="P8" s="2"/>
    </row>
    <row r="9" spans="1:16">
      <c r="A9" s="47"/>
      <c r="B9" s="13"/>
      <c r="C9" s="13"/>
      <c r="D9" s="45"/>
      <c r="E9" s="45"/>
      <c r="F9" s="45"/>
      <c r="G9" s="48">
        <f t="shared" si="0"/>
        <v>0</v>
      </c>
      <c r="H9" s="45"/>
      <c r="I9" s="45"/>
      <c r="J9" s="45"/>
      <c r="K9" s="52"/>
      <c r="L9" s="45"/>
      <c r="M9" s="45" t="str">
        <f t="shared" si="1"/>
        <v xml:space="preserve"> </v>
      </c>
      <c r="N9" s="45" t="str">
        <f t="shared" si="2"/>
        <v xml:space="preserve"> </v>
      </c>
      <c r="O9" s="3"/>
      <c r="P9" s="2"/>
    </row>
    <row r="10" spans="1:16">
      <c r="A10" s="47"/>
      <c r="B10" s="13"/>
      <c r="C10" s="13"/>
      <c r="D10" s="45"/>
      <c r="E10" s="45"/>
      <c r="F10" s="45"/>
      <c r="G10" s="48">
        <f t="shared" si="0"/>
        <v>0</v>
      </c>
      <c r="H10" s="45"/>
      <c r="I10" s="45"/>
      <c r="J10" s="45"/>
      <c r="K10" s="52"/>
      <c r="L10" s="45"/>
      <c r="M10" s="45" t="str">
        <f t="shared" si="1"/>
        <v xml:space="preserve"> </v>
      </c>
      <c r="N10" s="45" t="str">
        <f t="shared" si="2"/>
        <v xml:space="preserve"> </v>
      </c>
      <c r="O10" s="3"/>
      <c r="P10" s="2"/>
    </row>
    <row r="11" spans="1:16">
      <c r="A11" s="47"/>
      <c r="B11" s="13"/>
      <c r="C11" s="13"/>
      <c r="D11" s="45"/>
      <c r="E11" s="45"/>
      <c r="F11" s="45"/>
      <c r="G11" s="48">
        <f t="shared" si="0"/>
        <v>0</v>
      </c>
      <c r="H11" s="45"/>
      <c r="I11" s="45"/>
      <c r="J11" s="45"/>
      <c r="K11" s="52"/>
      <c r="L11" s="45"/>
      <c r="M11" s="45" t="str">
        <f t="shared" si="1"/>
        <v xml:space="preserve"> </v>
      </c>
      <c r="N11" s="45" t="str">
        <f t="shared" si="2"/>
        <v xml:space="preserve"> </v>
      </c>
      <c r="O11" s="3"/>
      <c r="P11" s="2"/>
    </row>
    <row r="12" spans="1:16">
      <c r="A12" s="47"/>
      <c r="B12" s="13"/>
      <c r="C12" s="13"/>
      <c r="D12" s="45"/>
      <c r="E12" s="45"/>
      <c r="F12" s="45"/>
      <c r="G12" s="48">
        <f t="shared" si="0"/>
        <v>0</v>
      </c>
      <c r="H12" s="45"/>
      <c r="I12" s="45"/>
      <c r="J12" s="45"/>
      <c r="K12" s="52"/>
      <c r="L12" s="45"/>
      <c r="M12" s="45" t="str">
        <f t="shared" si="1"/>
        <v xml:space="preserve"> </v>
      </c>
      <c r="N12" s="45" t="str">
        <f t="shared" si="2"/>
        <v xml:space="preserve"> </v>
      </c>
      <c r="O12" s="3"/>
      <c r="P12" s="2"/>
    </row>
    <row r="13" spans="1:16">
      <c r="A13" s="47"/>
      <c r="B13" s="13"/>
      <c r="C13" s="13"/>
      <c r="D13" s="45"/>
      <c r="E13" s="45"/>
      <c r="F13" s="45"/>
      <c r="G13" s="48">
        <f t="shared" si="0"/>
        <v>0</v>
      </c>
      <c r="H13" s="45"/>
      <c r="I13" s="45"/>
      <c r="J13" s="45"/>
      <c r="K13" s="52"/>
      <c r="L13" s="45"/>
      <c r="M13" s="45" t="str">
        <f t="shared" si="1"/>
        <v xml:space="preserve"> </v>
      </c>
      <c r="N13" s="45" t="str">
        <f t="shared" si="2"/>
        <v xml:space="preserve"> </v>
      </c>
      <c r="O13" s="3"/>
      <c r="P13" s="2" t="s">
        <v>13</v>
      </c>
    </row>
    <row r="14" spans="1:16">
      <c r="A14" s="47"/>
      <c r="B14" s="13"/>
      <c r="C14" s="13"/>
      <c r="D14" s="45"/>
      <c r="E14" s="45"/>
      <c r="F14" s="45"/>
      <c r="G14" s="48">
        <f t="shared" si="0"/>
        <v>0</v>
      </c>
      <c r="H14" s="45"/>
      <c r="I14" s="45"/>
      <c r="J14" s="45"/>
      <c r="K14" s="52"/>
      <c r="L14" s="45"/>
      <c r="M14" s="45" t="str">
        <f t="shared" si="1"/>
        <v xml:space="preserve"> </v>
      </c>
      <c r="N14" s="45" t="str">
        <f t="shared" si="2"/>
        <v xml:space="preserve"> </v>
      </c>
      <c r="O14" s="3"/>
      <c r="P14" s="2" t="s">
        <v>13</v>
      </c>
    </row>
    <row r="15" spans="1:16">
      <c r="A15" s="47"/>
      <c r="B15" s="13"/>
      <c r="C15" s="13"/>
      <c r="D15" s="45"/>
      <c r="E15" s="45"/>
      <c r="F15" s="45"/>
      <c r="G15" s="48">
        <f t="shared" si="0"/>
        <v>0</v>
      </c>
      <c r="H15" s="45"/>
      <c r="I15" s="45"/>
      <c r="J15" s="45"/>
      <c r="K15" s="52"/>
      <c r="L15" s="45"/>
      <c r="M15" s="45" t="str">
        <f t="shared" si="1"/>
        <v xml:space="preserve"> </v>
      </c>
      <c r="N15" s="45" t="str">
        <f t="shared" si="2"/>
        <v xml:space="preserve"> </v>
      </c>
      <c r="O15" s="3"/>
      <c r="P15" s="2"/>
    </row>
    <row r="16" spans="1:16">
      <c r="A16" s="47"/>
      <c r="B16" s="13"/>
      <c r="C16" s="13"/>
      <c r="D16" s="45"/>
      <c r="E16" s="45"/>
      <c r="F16" s="45"/>
      <c r="G16" s="48">
        <f t="shared" si="0"/>
        <v>0</v>
      </c>
      <c r="H16" s="45"/>
      <c r="I16" s="45"/>
      <c r="J16" s="45"/>
      <c r="K16" s="52"/>
      <c r="L16" s="45"/>
      <c r="M16" s="45" t="str">
        <f t="shared" si="1"/>
        <v xml:space="preserve"> </v>
      </c>
      <c r="N16" s="45" t="str">
        <f t="shared" si="2"/>
        <v xml:space="preserve"> </v>
      </c>
      <c r="O16" s="3"/>
      <c r="P16" s="2"/>
    </row>
    <row r="17" spans="1:16">
      <c r="A17" s="47"/>
      <c r="B17" s="13"/>
      <c r="C17" s="13"/>
      <c r="D17" s="45"/>
      <c r="E17" s="45"/>
      <c r="F17" s="45"/>
      <c r="G17" s="48">
        <f t="shared" si="0"/>
        <v>0</v>
      </c>
      <c r="H17" s="45"/>
      <c r="I17" s="45"/>
      <c r="J17" s="45"/>
      <c r="K17" s="52"/>
      <c r="L17" s="45"/>
      <c r="M17" s="45" t="str">
        <f t="shared" si="1"/>
        <v xml:space="preserve"> </v>
      </c>
      <c r="N17" s="45" t="str">
        <f t="shared" si="2"/>
        <v xml:space="preserve"> </v>
      </c>
      <c r="O17" s="3"/>
      <c r="P17" s="2"/>
    </row>
    <row r="18" spans="1:16">
      <c r="A18" s="47"/>
      <c r="B18" s="13"/>
      <c r="C18" s="13"/>
      <c r="D18" s="45"/>
      <c r="E18" s="45"/>
      <c r="F18" s="45"/>
      <c r="G18" s="48">
        <f t="shared" si="0"/>
        <v>0</v>
      </c>
      <c r="H18" s="45"/>
      <c r="I18" s="45"/>
      <c r="J18" s="45"/>
      <c r="K18" s="52"/>
      <c r="L18" s="45"/>
      <c r="M18" s="45" t="str">
        <f t="shared" si="1"/>
        <v xml:space="preserve"> </v>
      </c>
      <c r="N18" s="45" t="str">
        <f t="shared" si="2"/>
        <v xml:space="preserve"> </v>
      </c>
      <c r="O18" s="3"/>
      <c r="P18" s="2"/>
    </row>
    <row r="19" spans="1:16">
      <c r="A19" s="47"/>
      <c r="B19" s="13"/>
      <c r="C19" s="13"/>
      <c r="D19" s="45"/>
      <c r="E19" s="45"/>
      <c r="F19" s="45"/>
      <c r="G19" s="48">
        <f t="shared" si="0"/>
        <v>0</v>
      </c>
      <c r="H19" s="45"/>
      <c r="I19" s="45"/>
      <c r="J19" s="45"/>
      <c r="K19" s="52"/>
      <c r="L19" s="45"/>
      <c r="M19" s="45" t="str">
        <f t="shared" si="1"/>
        <v xml:space="preserve"> </v>
      </c>
      <c r="N19" s="45" t="str">
        <f t="shared" si="2"/>
        <v xml:space="preserve"> </v>
      </c>
      <c r="O19" s="3"/>
      <c r="P19" s="2"/>
    </row>
    <row r="20" spans="1:16">
      <c r="A20" s="47"/>
      <c r="B20" s="13"/>
      <c r="C20" s="13"/>
      <c r="D20" s="45"/>
      <c r="E20" s="45"/>
      <c r="F20" s="45"/>
      <c r="G20" s="48">
        <f t="shared" si="0"/>
        <v>0</v>
      </c>
      <c r="H20" s="45"/>
      <c r="I20" s="45"/>
      <c r="J20" s="45"/>
      <c r="K20" s="52"/>
      <c r="L20" s="45"/>
      <c r="M20" s="45" t="str">
        <f t="shared" si="1"/>
        <v xml:space="preserve"> </v>
      </c>
      <c r="N20" s="45" t="str">
        <f t="shared" si="2"/>
        <v xml:space="preserve"> </v>
      </c>
      <c r="O20" s="3"/>
      <c r="P20" s="2"/>
    </row>
    <row r="21" spans="1:16">
      <c r="A21" s="47"/>
      <c r="B21" s="13"/>
      <c r="C21" s="13"/>
      <c r="D21" s="45"/>
      <c r="E21" s="45"/>
      <c r="F21" s="45"/>
      <c r="G21" s="48">
        <f t="shared" si="0"/>
        <v>0</v>
      </c>
      <c r="H21" s="45"/>
      <c r="I21" s="45"/>
      <c r="J21" s="45"/>
      <c r="K21" s="52"/>
      <c r="L21" s="45"/>
      <c r="M21" s="45" t="str">
        <f t="shared" si="1"/>
        <v xml:space="preserve"> </v>
      </c>
      <c r="N21" s="45" t="str">
        <f t="shared" si="2"/>
        <v xml:space="preserve"> </v>
      </c>
      <c r="O21" s="3"/>
      <c r="P21" s="2"/>
    </row>
    <row r="22" spans="1:16">
      <c r="A22" s="47"/>
      <c r="B22" s="13"/>
      <c r="C22" s="13"/>
      <c r="D22" s="45"/>
      <c r="E22" s="45"/>
      <c r="F22" s="45"/>
      <c r="G22" s="48">
        <f t="shared" si="0"/>
        <v>0</v>
      </c>
      <c r="H22" s="45"/>
      <c r="I22" s="45"/>
      <c r="J22" s="45"/>
      <c r="K22" s="52"/>
      <c r="L22" s="45"/>
      <c r="M22" s="45" t="str">
        <f t="shared" si="1"/>
        <v xml:space="preserve"> </v>
      </c>
      <c r="N22" s="45" t="str">
        <f t="shared" si="2"/>
        <v xml:space="preserve"> </v>
      </c>
      <c r="O22" s="3"/>
      <c r="P22" s="2"/>
    </row>
    <row r="23" spans="1:16">
      <c r="A23" s="47"/>
      <c r="B23" s="13"/>
      <c r="C23" s="13"/>
      <c r="D23" s="45"/>
      <c r="E23" s="45"/>
      <c r="F23" s="45"/>
      <c r="G23" s="48">
        <f t="shared" si="0"/>
        <v>0</v>
      </c>
      <c r="H23" s="45"/>
      <c r="I23" s="45"/>
      <c r="J23" s="45"/>
      <c r="K23" s="52"/>
      <c r="L23" s="45"/>
      <c r="M23" s="45" t="str">
        <f t="shared" si="1"/>
        <v xml:space="preserve"> </v>
      </c>
      <c r="N23" s="45" t="str">
        <f t="shared" si="2"/>
        <v xml:space="preserve"> </v>
      </c>
      <c r="O23" s="3"/>
      <c r="P23" s="2"/>
    </row>
    <row r="24" spans="1:16">
      <c r="A24" s="47"/>
      <c r="B24" s="13"/>
      <c r="C24" s="13"/>
      <c r="D24" s="45"/>
      <c r="E24" s="45"/>
      <c r="F24" s="45"/>
      <c r="G24" s="48">
        <f t="shared" si="0"/>
        <v>0</v>
      </c>
      <c r="H24" s="45"/>
      <c r="I24" s="45"/>
      <c r="J24" s="45"/>
      <c r="K24" s="52"/>
      <c r="L24" s="45"/>
      <c r="M24" s="45" t="str">
        <f t="shared" si="1"/>
        <v xml:space="preserve"> </v>
      </c>
      <c r="N24" s="45" t="str">
        <f t="shared" si="2"/>
        <v xml:space="preserve"> </v>
      </c>
      <c r="O24" s="3"/>
      <c r="P24" s="2"/>
    </row>
    <row r="25" spans="1:16">
      <c r="A25" s="47"/>
      <c r="B25" s="13"/>
      <c r="C25" s="13"/>
      <c r="D25" s="45"/>
      <c r="E25" s="45"/>
      <c r="F25" s="45"/>
      <c r="G25" s="48">
        <f t="shared" si="0"/>
        <v>0</v>
      </c>
      <c r="H25" s="45"/>
      <c r="I25" s="45"/>
      <c r="J25" s="45"/>
      <c r="K25" s="52"/>
      <c r="L25" s="45"/>
      <c r="M25" s="45" t="str">
        <f t="shared" si="1"/>
        <v xml:space="preserve"> </v>
      </c>
      <c r="N25" s="45" t="str">
        <f t="shared" si="2"/>
        <v xml:space="preserve"> </v>
      </c>
      <c r="O25" s="3"/>
      <c r="P25" s="2"/>
    </row>
    <row r="26" spans="1:16">
      <c r="A26" s="47"/>
      <c r="B26" s="13"/>
      <c r="C26" s="13"/>
      <c r="D26" s="45"/>
      <c r="E26" s="45"/>
      <c r="F26" s="45"/>
      <c r="G26" s="48">
        <f t="shared" si="0"/>
        <v>0</v>
      </c>
      <c r="H26" s="45"/>
      <c r="I26" s="45"/>
      <c r="J26" s="45"/>
      <c r="K26" s="52"/>
      <c r="L26" s="45"/>
      <c r="M26" s="45" t="str">
        <f t="shared" si="1"/>
        <v xml:space="preserve"> </v>
      </c>
      <c r="N26" s="45" t="str">
        <f t="shared" si="2"/>
        <v xml:space="preserve"> </v>
      </c>
      <c r="O26" s="3"/>
      <c r="P26" s="2"/>
    </row>
    <row r="27" spans="1:16">
      <c r="A27" s="47"/>
      <c r="B27" s="13"/>
      <c r="C27" s="13"/>
      <c r="D27" s="45"/>
      <c r="E27" s="45"/>
      <c r="F27" s="45"/>
      <c r="G27" s="48">
        <f t="shared" si="0"/>
        <v>0</v>
      </c>
      <c r="H27" s="45"/>
      <c r="I27" s="45"/>
      <c r="J27" s="45"/>
      <c r="K27" s="52"/>
      <c r="L27" s="45"/>
      <c r="M27" s="45" t="str">
        <f t="shared" si="1"/>
        <v xml:space="preserve"> </v>
      </c>
      <c r="N27" s="45" t="str">
        <f t="shared" si="2"/>
        <v xml:space="preserve"> </v>
      </c>
      <c r="O27" s="3"/>
      <c r="P27" s="2" t="s">
        <v>13</v>
      </c>
    </row>
    <row r="28" spans="1:16">
      <c r="A28" s="47"/>
      <c r="B28" s="13"/>
      <c r="C28" s="13"/>
      <c r="D28" s="45"/>
      <c r="E28" s="45"/>
      <c r="F28" s="45"/>
      <c r="G28" s="48">
        <f t="shared" si="0"/>
        <v>0</v>
      </c>
      <c r="H28" s="45"/>
      <c r="I28" s="45"/>
      <c r="J28" s="45"/>
      <c r="K28" s="52"/>
      <c r="L28" s="45"/>
      <c r="M28" s="45" t="str">
        <f t="shared" si="1"/>
        <v xml:space="preserve"> </v>
      </c>
      <c r="N28" s="45" t="str">
        <f t="shared" si="2"/>
        <v xml:space="preserve"> </v>
      </c>
      <c r="O28" s="3"/>
      <c r="P28" s="2"/>
    </row>
    <row r="29" spans="1:16">
      <c r="A29" s="47"/>
      <c r="B29" s="13"/>
      <c r="C29" s="13"/>
      <c r="D29" s="45"/>
      <c r="E29" s="45"/>
      <c r="F29" s="45"/>
      <c r="G29" s="48">
        <f t="shared" si="0"/>
        <v>0</v>
      </c>
      <c r="H29" s="45"/>
      <c r="I29" s="45"/>
      <c r="J29" s="45"/>
      <c r="K29" s="52"/>
      <c r="L29" s="45"/>
      <c r="M29" s="45" t="str">
        <f t="shared" si="1"/>
        <v xml:space="preserve"> </v>
      </c>
      <c r="N29" s="45" t="str">
        <f t="shared" si="2"/>
        <v xml:space="preserve"> </v>
      </c>
      <c r="O29" s="3"/>
      <c r="P29" s="2"/>
    </row>
    <row r="30" spans="1:16">
      <c r="A30" s="47"/>
      <c r="B30" s="13"/>
      <c r="C30" s="13"/>
      <c r="D30" s="45"/>
      <c r="E30" s="45"/>
      <c r="F30" s="45"/>
      <c r="G30" s="48">
        <f t="shared" si="0"/>
        <v>0</v>
      </c>
      <c r="H30" s="45"/>
      <c r="I30" s="45"/>
      <c r="J30" s="45"/>
      <c r="K30" s="52"/>
      <c r="L30" s="45"/>
      <c r="M30" s="45" t="str">
        <f t="shared" si="1"/>
        <v xml:space="preserve"> </v>
      </c>
      <c r="N30" s="45" t="str">
        <f t="shared" si="2"/>
        <v xml:space="preserve"> </v>
      </c>
      <c r="O30" s="3"/>
      <c r="P30" s="2"/>
    </row>
    <row r="31" spans="1:16">
      <c r="A31" s="47"/>
      <c r="B31" s="13"/>
      <c r="C31" s="13"/>
      <c r="D31" s="45"/>
      <c r="E31" s="45"/>
      <c r="F31" s="45"/>
      <c r="G31" s="48">
        <f t="shared" si="0"/>
        <v>0</v>
      </c>
      <c r="H31" s="45"/>
      <c r="I31" s="45"/>
      <c r="J31" s="45"/>
      <c r="K31" s="52"/>
      <c r="L31" s="45"/>
      <c r="M31" s="45" t="str">
        <f t="shared" si="1"/>
        <v xml:space="preserve"> </v>
      </c>
      <c r="N31" s="45" t="str">
        <f t="shared" si="2"/>
        <v xml:space="preserve"> </v>
      </c>
      <c r="O31" s="3"/>
      <c r="P31" s="2"/>
    </row>
  </sheetData>
  <mergeCells count="4">
    <mergeCell ref="B3:K3"/>
    <mergeCell ref="B4:K4"/>
    <mergeCell ref="A1:N1"/>
    <mergeCell ref="A2:N2"/>
  </mergeCells>
  <conditionalFormatting sqref="P3 L3:L4 M4:M5 N6 O5:O28 O30:O31">
    <cfRule type="containsText" dxfId="27" priority="9" operator="containsText" text="YES">
      <formula>NOT(ISERROR(SEARCH("YES",L3)))</formula>
    </cfRule>
  </conditionalFormatting>
  <conditionalFormatting sqref="G6">
    <cfRule type="cellIs" dxfId="26" priority="10" operator="greaterThan">
      <formula>$N$4</formula>
    </cfRule>
  </conditionalFormatting>
  <conditionalFormatting sqref="O29">
    <cfRule type="containsText" dxfId="25" priority="7" operator="containsText" text="YES">
      <formula>NOT(ISERROR(SEARCH("YES",O29)))</formula>
    </cfRule>
  </conditionalFormatting>
  <conditionalFormatting sqref="M6">
    <cfRule type="containsText" dxfId="24" priority="6" operator="containsText" text="YES">
      <formula>NOT(ISERROR(SEARCH("YES",M6)))</formula>
    </cfRule>
  </conditionalFormatting>
  <conditionalFormatting sqref="M7:M31">
    <cfRule type="containsText" dxfId="23" priority="3" operator="containsText" text="YES">
      <formula>NOT(ISERROR(SEARCH("YES",M7)))</formula>
    </cfRule>
  </conditionalFormatting>
  <conditionalFormatting sqref="N7:N31">
    <cfRule type="containsText" dxfId="22" priority="2" operator="containsText" text="YES">
      <formula>NOT(ISERROR(SEARCH("YES",N7)))</formula>
    </cfRule>
  </conditionalFormatting>
  <conditionalFormatting sqref="G7:G31">
    <cfRule type="cellIs" dxfId="21" priority="1" operator="greaterThan">
      <formula>$N$4</formula>
    </cfRule>
  </conditionalFormatting>
  <printOptions horizontalCentered="1" verticalCentered="1"/>
  <pageMargins left="0.25" right="0.25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Gr 3 Comp</vt:lpstr>
      <vt:lpstr>Gr 3 Reas </vt:lpstr>
      <vt:lpstr>Gr 4 Comp</vt:lpstr>
      <vt:lpstr>Gr 4 Reas </vt:lpstr>
      <vt:lpstr>Gr 5 Comp</vt:lpstr>
      <vt:lpstr>Gr 5 Reas</vt:lpstr>
      <vt:lpstr>Gr 6 Comp</vt:lpstr>
      <vt:lpstr>Gr 6 Reas</vt:lpstr>
      <vt:lpstr>Gr 7 Comp</vt:lpstr>
      <vt:lpstr>Gr 7 Reas</vt:lpstr>
      <vt:lpstr>Gr 8 Comp</vt:lpstr>
      <vt:lpstr>Gr 8 Reas</vt:lpstr>
      <vt:lpstr>'Gr 3 Comp'!Print_Area</vt:lpstr>
      <vt:lpstr>'Gr 3 Reas '!Print_Area</vt:lpstr>
      <vt:lpstr>'Gr 4 Comp'!Print_Area</vt:lpstr>
      <vt:lpstr>'Gr 4 Reas '!Print_Area</vt:lpstr>
      <vt:lpstr>'Gr 5 Comp'!Print_Area</vt:lpstr>
      <vt:lpstr>'Gr 5 Reas'!Print_Area</vt:lpstr>
      <vt:lpstr>'Gr 6 Comp'!Print_Area</vt:lpstr>
      <vt:lpstr>'Gr 6 Reas'!Print_Area</vt:lpstr>
      <vt:lpstr>'Gr 7 Comp'!Print_Area</vt:lpstr>
      <vt:lpstr>'Gr 7 Reas'!Print_Area</vt:lpstr>
      <vt:lpstr>'Gr 8 Comp'!Print_Area</vt:lpstr>
      <vt:lpstr>'Gr 8 Reas'!Print_Area</vt:lpstr>
      <vt:lpstr>'Gr 3 Comp'!Print_Titles</vt:lpstr>
      <vt:lpstr>'Gr 3 Reas '!Print_Titles</vt:lpstr>
      <vt:lpstr>'Gr 4 Comp'!Print_Titles</vt:lpstr>
      <vt:lpstr>'Gr 4 Reas '!Print_Titles</vt:lpstr>
      <vt:lpstr>'Gr 5 Comp'!Print_Titles</vt:lpstr>
      <vt:lpstr>'Gr 5 Reas'!Print_Titles</vt:lpstr>
      <vt:lpstr>'Gr 6 Comp'!Print_Titles</vt:lpstr>
      <vt:lpstr>'Gr 6 Reas'!Print_Titles</vt:lpstr>
      <vt:lpstr>'Gr 7 Comp'!Print_Titles</vt:lpstr>
      <vt:lpstr>'Gr 7 Reas'!Print_Titles</vt:lpstr>
      <vt:lpstr>'Gr 8 Comp'!Print_Titles</vt:lpstr>
      <vt:lpstr>'Gr 8 Reas'!Print_Titles</vt:lpstr>
    </vt:vector>
  </TitlesOfParts>
  <Company>Christian Academy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Barger</dc:creator>
  <cp:lastModifiedBy>Tricia Hays</cp:lastModifiedBy>
  <cp:lastPrinted>2014-03-26T15:15:37Z</cp:lastPrinted>
  <dcterms:created xsi:type="dcterms:W3CDTF">2014-02-21T02:48:32Z</dcterms:created>
  <dcterms:modified xsi:type="dcterms:W3CDTF">2019-10-17T18:01:13Z</dcterms:modified>
</cp:coreProperties>
</file>